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\\192.168.0.66\данные для инвест. программы\Отчет по ИП-22г\IV кв\Отчет 4кв 2022г.по форм 10-20  пр. МЭ №  320\"/>
    </mc:Choice>
  </mc:AlternateContent>
  <bookViews>
    <workbookView xWindow="0" yWindow="0" windowWidth="15090" windowHeight="10380" tabRatio="796" firstSheet="9" activeTab="9"/>
  </bookViews>
  <sheets>
    <sheet name="1Ф" sheetId="1" state="hidden" r:id="rId1"/>
    <sheet name="2 Осв" sheetId="2" state="hidden" r:id="rId2"/>
    <sheet name="3 ОС" sheetId="3" state="hidden" r:id="rId3"/>
    <sheet name="4 Пп" sheetId="4" state="hidden" r:id="rId4"/>
    <sheet name="5Вв" sheetId="5" state="hidden" r:id="rId5"/>
    <sheet name="6Вы" sheetId="6" state="hidden" r:id="rId6"/>
    <sheet name="7Кпкз" sheetId="7" state="hidden" r:id="rId7"/>
    <sheet name="8Расш" sheetId="8" state="hidden" r:id="rId8"/>
    <sheet name="9Фп" sheetId="9" state="hidden" r:id="rId9"/>
    <sheet name="Форма 20 исп.фин.плана " sheetId="10" r:id="rId10"/>
  </sheets>
  <definedNames>
    <definedName name="_xlnm._FilterDatabase" localSheetId="9" hidden="1">'Форма 20 исп.фин.плана '!$A$18:$K$451</definedName>
    <definedName name="Z_500C2F4F_1743_499A_A051_20565DBF52B2_.wvu.PrintArea" localSheetId="0" hidden="1">'1Ф'!$A$1:$AC$23</definedName>
    <definedName name="Z_500C2F4F_1743_499A_A051_20565DBF52B2_.wvu.PrintArea" localSheetId="1" hidden="1">'2 Осв'!$A$1:$U$23</definedName>
    <definedName name="Z_500C2F4F_1743_499A_A051_20565DBF52B2_.wvu.PrintArea" localSheetId="2" hidden="1">'3 ОС'!$A$1:$W$24</definedName>
    <definedName name="Z_500C2F4F_1743_499A_A051_20565DBF52B2_.wvu.PrintArea" localSheetId="3" hidden="1">'4 Пп'!$A$1:$X$23</definedName>
    <definedName name="Z_500C2F4F_1743_499A_A051_20565DBF52B2_.wvu.PrintArea" localSheetId="4" hidden="1">'5Вв'!$A$1:$AA$23</definedName>
    <definedName name="Z_500C2F4F_1743_499A_A051_20565DBF52B2_.wvu.PrintArea" localSheetId="5" hidden="1">'6Вы'!$A$1:$U$22</definedName>
    <definedName name="Z_500C2F4F_1743_499A_A051_20565DBF52B2_.wvu.PrintArea" localSheetId="6" hidden="1">'7Кпкз'!$A$1:$AS$22</definedName>
    <definedName name="Z_500C2F4F_1743_499A_A051_20565DBF52B2_.wvu.PrintArea" localSheetId="7" hidden="1">'8Расш'!$A$1:$M$22</definedName>
    <definedName name="Z_500C2F4F_1743_499A_A051_20565DBF52B2_.wvu.PrintArea" localSheetId="8" hidden="1">'9Фп'!$A$1:$H$459</definedName>
    <definedName name="Z_500C2F4F_1743_499A_A051_20565DBF52B2_.wvu.PrintArea" localSheetId="9" hidden="1">'Форма 20 исп.фин.плана '!$A$1:$T$34</definedName>
    <definedName name="_xlnm.Print_Area" localSheetId="0">'1Ф'!$A$1:$AC$23</definedName>
    <definedName name="_xlnm.Print_Area" localSheetId="1">'2 Осв'!$A$1:$U$23</definedName>
    <definedName name="_xlnm.Print_Area" localSheetId="2">'3 ОС'!$A$1:$W$24</definedName>
    <definedName name="_xlnm.Print_Area" localSheetId="3">'4 Пп'!$A$1:$X$23</definedName>
    <definedName name="_xlnm.Print_Area" localSheetId="4">'5Вв'!$A$1:$AA$23</definedName>
    <definedName name="_xlnm.Print_Area" localSheetId="5">'6Вы'!$A$1:$U$22</definedName>
    <definedName name="_xlnm.Print_Area" localSheetId="6">'7Кпкз'!$A$1:$AS$22</definedName>
    <definedName name="_xlnm.Print_Area" localSheetId="7">'8Расш'!$A$1:$M$22</definedName>
    <definedName name="_xlnm.Print_Area" localSheetId="8">'9Фп'!$A$1:$H$459</definedName>
    <definedName name="_xlnm.Print_Area" localSheetId="9">'Форма 20 исп.фин.плана '!$A$1:$H$460</definedName>
  </definedNames>
  <calcPr calcId="152511"/>
  <customWorkbookViews>
    <customWorkbookView name="KimIV - Личное представление" guid="{500C2F4F-1743-499A-A051-20565DBF52B2}" mergeInterval="0" personalView="1" maximized="1" xWindow="1" yWindow="1" windowWidth="1920" windowHeight="850" tabRatio="796" activeSheetId="1"/>
  </customWorkbookViews>
</workbook>
</file>

<file path=xl/calcChain.xml><?xml version="1.0" encoding="utf-8"?>
<calcChain xmlns="http://schemas.openxmlformats.org/spreadsheetml/2006/main">
  <c r="E406" i="10" l="1"/>
  <c r="E400" i="10" s="1"/>
  <c r="D406" i="10"/>
  <c r="E382" i="10"/>
  <c r="D382" i="10"/>
  <c r="I383" i="10"/>
  <c r="D400" i="10"/>
  <c r="F400" i="10" l="1"/>
  <c r="D399" i="10"/>
  <c r="F265" i="10" l="1"/>
  <c r="E44" i="10"/>
  <c r="E87" i="10" s="1"/>
  <c r="E115" i="10" s="1"/>
  <c r="E130" i="10" s="1"/>
  <c r="E153" i="10" s="1"/>
  <c r="E95" i="10"/>
  <c r="E123" i="10"/>
  <c r="E109" i="10"/>
  <c r="D115" i="10"/>
  <c r="E89" i="10"/>
  <c r="E117" i="10" s="1"/>
  <c r="E96" i="10"/>
  <c r="D109" i="10"/>
  <c r="E97" i="10"/>
  <c r="E73" i="10"/>
  <c r="E38" i="10" s="1"/>
  <c r="E81" i="10" s="1"/>
  <c r="E53" i="10"/>
  <c r="D139" i="10"/>
  <c r="E77" i="10"/>
  <c r="D53" i="10"/>
  <c r="D311" i="10"/>
  <c r="D250" i="10"/>
  <c r="D246" i="10"/>
  <c r="D244" i="10"/>
  <c r="D243" i="10"/>
  <c r="D242" i="10"/>
  <c r="D97" i="10"/>
  <c r="D89" i="10"/>
  <c r="D81" i="10"/>
  <c r="D77" i="10"/>
  <c r="E70" i="10"/>
  <c r="E31" i="10"/>
  <c r="E114" i="10" l="1"/>
  <c r="E103" i="10" l="1"/>
  <c r="E37" i="10"/>
  <c r="E55" i="10"/>
  <c r="E160" i="10" l="1"/>
  <c r="D375" i="10"/>
  <c r="D374" i="10" s="1"/>
  <c r="D373" i="10" s="1"/>
  <c r="E303" i="10" l="1"/>
  <c r="E184" i="10" l="1"/>
  <c r="D87" i="10"/>
  <c r="E56" i="10"/>
  <c r="E350" i="10"/>
  <c r="E196" i="10" l="1"/>
  <c r="E375" i="10"/>
  <c r="E175" i="10"/>
  <c r="E167" i="10" s="1"/>
  <c r="E173" i="10"/>
  <c r="E186" i="10"/>
  <c r="E200" i="10"/>
  <c r="E194" i="10"/>
  <c r="E195" i="10" s="1"/>
  <c r="E199" i="10"/>
  <c r="E311" i="10" l="1"/>
  <c r="E305" i="10"/>
  <c r="E202" i="10" l="1"/>
  <c r="E198" i="10"/>
  <c r="E187" i="10" l="1"/>
  <c r="E190" i="10"/>
  <c r="E242" i="10"/>
  <c r="E132" i="10"/>
  <c r="E147" i="10" s="1"/>
  <c r="E138" i="10" l="1"/>
  <c r="E124" i="10" l="1"/>
  <c r="E145" i="10"/>
  <c r="E139" i="10" s="1"/>
  <c r="E348" i="10" l="1"/>
  <c r="E343" i="10"/>
  <c r="D95" i="10" l="1"/>
  <c r="D117" i="10"/>
  <c r="D103" i="10"/>
  <c r="D96" i="10" l="1"/>
  <c r="D130" i="10"/>
  <c r="D145" i="10" s="1"/>
  <c r="D123" i="10"/>
  <c r="D138" i="10" s="1"/>
  <c r="D153" i="10" s="1"/>
  <c r="D132" i="10"/>
  <c r="D147" i="10" s="1"/>
  <c r="D160" i="10" l="1"/>
  <c r="D165" i="10" s="1"/>
  <c r="D155" i="10"/>
  <c r="D124" i="10"/>
  <c r="F200" i="10"/>
  <c r="G200" i="10" s="1"/>
  <c r="F199" i="10"/>
  <c r="G199" i="10" s="1"/>
  <c r="F190" i="10"/>
  <c r="G190" i="10" s="1"/>
  <c r="F184" i="10"/>
  <c r="G184" i="10" s="1"/>
  <c r="F303" i="10"/>
  <c r="G303" i="10" s="1"/>
  <c r="F297" i="10"/>
  <c r="G297" i="10" s="1"/>
  <c r="F295" i="10"/>
  <c r="G295" i="10" s="1"/>
  <c r="F286" i="10"/>
  <c r="G286" i="10" s="1"/>
  <c r="F283" i="10"/>
  <c r="G283" i="10" s="1"/>
  <c r="F282" i="10"/>
  <c r="F281" i="10"/>
  <c r="G281" i="10" s="1"/>
  <c r="G265" i="10"/>
  <c r="F254" i="10"/>
  <c r="G254" i="10" s="1"/>
  <c r="F252" i="10"/>
  <c r="G252" i="10" s="1"/>
  <c r="F251" i="10"/>
  <c r="G251" i="10" s="1"/>
  <c r="F249" i="10"/>
  <c r="F244" i="10"/>
  <c r="E444" i="10"/>
  <c r="F406" i="10"/>
  <c r="G406" i="10" s="1"/>
  <c r="F382" i="10"/>
  <c r="G382" i="10" s="1"/>
  <c r="F367" i="10"/>
  <c r="F366" i="10"/>
  <c r="F365" i="10"/>
  <c r="F364" i="10"/>
  <c r="F363" i="10"/>
  <c r="F362" i="10"/>
  <c r="F361" i="10"/>
  <c r="F360" i="10"/>
  <c r="F359" i="10"/>
  <c r="F358" i="10"/>
  <c r="F357" i="10"/>
  <c r="F355" i="10"/>
  <c r="F354" i="10"/>
  <c r="F353" i="10"/>
  <c r="F352" i="10"/>
  <c r="F349" i="10"/>
  <c r="G349" i="10" s="1"/>
  <c r="F347" i="10"/>
  <c r="F346" i="10"/>
  <c r="F345" i="10"/>
  <c r="G345" i="10" s="1"/>
  <c r="F344" i="10"/>
  <c r="G344" i="10" s="1"/>
  <c r="F342" i="10"/>
  <c r="F341" i="10"/>
  <c r="F340" i="10"/>
  <c r="G340" i="10" s="1"/>
  <c r="F222" i="10"/>
  <c r="F204" i="10"/>
  <c r="F198" i="10"/>
  <c r="G198" i="10" s="1"/>
  <c r="F197" i="10"/>
  <c r="G197" i="10" s="1"/>
  <c r="F196" i="10"/>
  <c r="G196" i="10" s="1"/>
  <c r="F195" i="10"/>
  <c r="G195" i="10" s="1"/>
  <c r="F194" i="10"/>
  <c r="G194" i="10" s="1"/>
  <c r="F189" i="10"/>
  <c r="F186" i="10"/>
  <c r="G186" i="10" s="1"/>
  <c r="F175" i="10"/>
  <c r="G175" i="10" s="1"/>
  <c r="F173" i="10"/>
  <c r="G173" i="10" s="1"/>
  <c r="F108" i="10"/>
  <c r="G108" i="10" s="1"/>
  <c r="F107" i="10"/>
  <c r="F106" i="10"/>
  <c r="F105" i="10"/>
  <c r="F104" i="10"/>
  <c r="F103" i="10"/>
  <c r="G103" i="10" s="1"/>
  <c r="F102" i="10"/>
  <c r="G102" i="10" s="1"/>
  <c r="F101" i="10"/>
  <c r="F100" i="10"/>
  <c r="F99" i="10"/>
  <c r="G99" i="10" s="1"/>
  <c r="F98" i="10"/>
  <c r="F97" i="10"/>
  <c r="G97" i="10" s="1"/>
  <c r="F78" i="10"/>
  <c r="G78" i="10" s="1"/>
  <c r="F77" i="10"/>
  <c r="G77" i="10" s="1"/>
  <c r="F75" i="10"/>
  <c r="G75" i="10" s="1"/>
  <c r="F74" i="10"/>
  <c r="G74" i="10" s="1"/>
  <c r="F73" i="10"/>
  <c r="G73" i="10" s="1"/>
  <c r="F72" i="10"/>
  <c r="G72" i="10" s="1"/>
  <c r="F71" i="10"/>
  <c r="G71" i="10" s="1"/>
  <c r="F70" i="10"/>
  <c r="G70" i="10" s="1"/>
  <c r="F69" i="10"/>
  <c r="G69" i="10" s="1"/>
  <c r="F68" i="10"/>
  <c r="G68" i="10" s="1"/>
  <c r="F67" i="10"/>
  <c r="F65" i="10"/>
  <c r="F64" i="10"/>
  <c r="F63" i="10"/>
  <c r="F62" i="10"/>
  <c r="F61" i="10"/>
  <c r="F60" i="10"/>
  <c r="G60" i="10" s="1"/>
  <c r="F59" i="10"/>
  <c r="G59" i="10" s="1"/>
  <c r="F58" i="10"/>
  <c r="F57" i="10"/>
  <c r="G57" i="10" s="1"/>
  <c r="F56" i="10"/>
  <c r="G56" i="10" s="1"/>
  <c r="F54" i="10"/>
  <c r="G54" i="10" s="1"/>
  <c r="F52" i="10"/>
  <c r="G52" i="10" s="1"/>
  <c r="F46" i="10"/>
  <c r="G46" i="10" s="1"/>
  <c r="F44" i="10"/>
  <c r="G44" i="10" s="1"/>
  <c r="F37" i="10"/>
  <c r="G37" i="10" s="1"/>
  <c r="F31" i="10"/>
  <c r="G31" i="10" s="1"/>
  <c r="F29" i="10"/>
  <c r="G29" i="10" s="1"/>
  <c r="F167" i="10" l="1"/>
  <c r="G167" i="10" s="1"/>
  <c r="F343" i="10"/>
  <c r="G343" i="10" s="1"/>
  <c r="F130" i="10"/>
  <c r="G130" i="10" s="1"/>
  <c r="G400" i="10"/>
  <c r="F289" i="10"/>
  <c r="G289" i="10" s="1"/>
  <c r="F117" i="10"/>
  <c r="G117" i="10" s="1"/>
  <c r="F147" i="10"/>
  <c r="G147" i="10" s="1"/>
  <c r="F38" i="10"/>
  <c r="G38" i="10" s="1"/>
  <c r="F348" i="10"/>
  <c r="G348" i="10" s="1"/>
  <c r="F375" i="10"/>
  <c r="G375" i="10" s="1"/>
  <c r="E399" i="10"/>
  <c r="F246" i="10"/>
  <c r="F311" i="10"/>
  <c r="G311" i="10" s="1"/>
  <c r="F23" i="10"/>
  <c r="G23" i="10" s="1"/>
  <c r="F87" i="10"/>
  <c r="G87" i="10" s="1"/>
  <c r="F89" i="10"/>
  <c r="G89" i="10" s="1"/>
  <c r="F203" i="10"/>
  <c r="F350" i="10"/>
  <c r="G350" i="10" s="1"/>
  <c r="F95" i="10"/>
  <c r="G95" i="10" s="1"/>
  <c r="F115" i="10"/>
  <c r="G115" i="10" s="1"/>
  <c r="F19" i="1"/>
  <c r="G19" i="1" s="1"/>
  <c r="H19" i="1" s="1"/>
  <c r="I19" i="1" s="1"/>
  <c r="J19" i="1" s="1"/>
  <c r="K19" i="1" s="1"/>
  <c r="L19" i="1" s="1"/>
  <c r="M19" i="1" s="1"/>
  <c r="N19" i="1" s="1"/>
  <c r="O19" i="1" s="1"/>
  <c r="P19" i="1" s="1"/>
  <c r="Q19" i="1" s="1"/>
  <c r="R19" i="1" s="1"/>
  <c r="S19" i="1" s="1"/>
  <c r="T19" i="1" s="1"/>
  <c r="U19" i="1" s="1"/>
  <c r="V19" i="1" s="1"/>
  <c r="W19" i="1" s="1"/>
  <c r="X19" i="1" s="1"/>
  <c r="Y19" i="1" s="1"/>
  <c r="Z19" i="1" s="1"/>
  <c r="AA19" i="1" s="1"/>
  <c r="AB19" i="1" s="1"/>
  <c r="AC19" i="1" s="1"/>
  <c r="F20" i="3"/>
  <c r="G20" i="3" s="1"/>
  <c r="H20" i="3" s="1"/>
  <c r="I20" i="3" s="1"/>
  <c r="J20" i="3" s="1"/>
  <c r="K20" i="3" s="1"/>
  <c r="L20" i="3" s="1"/>
  <c r="M20" i="3" s="1"/>
  <c r="E374" i="10" l="1"/>
  <c r="E373" i="10" s="1"/>
  <c r="E212" i="10" s="1"/>
  <c r="E211" i="10" s="1"/>
  <c r="F427" i="10"/>
  <c r="F53" i="10"/>
  <c r="G53" i="10" s="1"/>
  <c r="F145" i="10"/>
  <c r="G145" i="10" s="1"/>
  <c r="F187" i="10"/>
  <c r="G187" i="10" s="1"/>
  <c r="F132" i="10"/>
  <c r="G132" i="10" s="1"/>
  <c r="F55" i="10"/>
  <c r="G55" i="10" s="1"/>
  <c r="F305" i="10"/>
  <c r="G305" i="10" s="1"/>
  <c r="F96" i="10"/>
  <c r="G96" i="10" s="1"/>
  <c r="F399" i="10"/>
  <c r="G399" i="10" s="1"/>
  <c r="T19" i="2"/>
  <c r="E20" i="6"/>
  <c r="F20" i="6" s="1"/>
  <c r="G20" i="6" s="1"/>
  <c r="H20" i="6" s="1"/>
  <c r="I20" i="6" s="1"/>
  <c r="J20" i="6" s="1"/>
  <c r="K20" i="6" s="1"/>
  <c r="L20" i="6" s="1"/>
  <c r="M20" i="6" s="1"/>
  <c r="N20" i="6" s="1"/>
  <c r="O20" i="6" s="1"/>
  <c r="P20" i="6" s="1"/>
  <c r="Q20" i="6" s="1"/>
  <c r="R20" i="6" s="1"/>
  <c r="S20" i="6" s="1"/>
  <c r="T20" i="6" s="1"/>
  <c r="U20" i="6" s="1"/>
  <c r="F211" i="10" l="1"/>
  <c r="G211" i="10" s="1"/>
  <c r="E210" i="10"/>
  <c r="E243" i="10" s="1"/>
  <c r="F81" i="10"/>
  <c r="G81" i="10" s="1"/>
  <c r="F374" i="10"/>
  <c r="G374" i="10" s="1"/>
  <c r="F373" i="10"/>
  <c r="G373" i="10" s="1"/>
  <c r="F123" i="10"/>
  <c r="G123" i="10" s="1"/>
  <c r="F138" i="10"/>
  <c r="G138" i="10" s="1"/>
  <c r="F124" i="10"/>
  <c r="G124" i="10" s="1"/>
  <c r="N20" i="3"/>
  <c r="O20" i="3" s="1"/>
  <c r="P20" i="3" s="1"/>
  <c r="Q20" i="3" s="1"/>
  <c r="R20" i="3" s="1"/>
  <c r="S20" i="3" s="1"/>
  <c r="T20" i="3" s="1"/>
  <c r="U20" i="3" s="1"/>
  <c r="V20" i="3" s="1"/>
  <c r="W20" i="3" s="1"/>
  <c r="B19" i="4"/>
  <c r="C19" i="4" s="1"/>
  <c r="D19" i="4" s="1"/>
  <c r="E19" i="4" s="1"/>
  <c r="F19" i="4" s="1"/>
  <c r="G19" i="4" s="1"/>
  <c r="H19" i="4" s="1"/>
  <c r="I19" i="4" s="1"/>
  <c r="J19" i="4" s="1"/>
  <c r="K19" i="4" s="1"/>
  <c r="L19" i="4" s="1"/>
  <c r="M19" i="4" s="1"/>
  <c r="N19" i="4" s="1"/>
  <c r="O19" i="4" s="1"/>
  <c r="P19" i="4" s="1"/>
  <c r="Q19" i="4" s="1"/>
  <c r="R19" i="4" s="1"/>
  <c r="S19" i="4" s="1"/>
  <c r="T19" i="4" s="1"/>
  <c r="U19" i="4" s="1"/>
  <c r="V19" i="4" s="1"/>
  <c r="B19" i="1"/>
  <c r="D19" i="5"/>
  <c r="E19" i="5" s="1"/>
  <c r="F19" i="5" s="1"/>
  <c r="G19" i="5" s="1"/>
  <c r="H19" i="5" s="1"/>
  <c r="I19" i="5" s="1"/>
  <c r="J19" i="5" s="1"/>
  <c r="K19" i="5" s="1"/>
  <c r="L19" i="5" s="1"/>
  <c r="M19" i="5" s="1"/>
  <c r="N19" i="5" s="1"/>
  <c r="O19" i="5" s="1"/>
  <c r="P19" i="5" s="1"/>
  <c r="Q19" i="5" s="1"/>
  <c r="R19" i="5" s="1"/>
  <c r="S19" i="5" s="1"/>
  <c r="T19" i="5" s="1"/>
  <c r="U19" i="5" s="1"/>
  <c r="V19" i="5" s="1"/>
  <c r="W19" i="5" s="1"/>
  <c r="X19" i="5" s="1"/>
  <c r="Y19" i="5" s="1"/>
  <c r="Z19" i="5" s="1"/>
  <c r="AA19" i="5" s="1"/>
  <c r="F210" i="10" l="1"/>
  <c r="G210" i="10" s="1"/>
  <c r="E250" i="10"/>
  <c r="F243" i="10"/>
  <c r="G243" i="10" s="1"/>
  <c r="F160" i="10"/>
  <c r="G160" i="10" s="1"/>
  <c r="F165" i="10"/>
  <c r="F153" i="10"/>
  <c r="G153" i="10" s="1"/>
  <c r="F109" i="10"/>
  <c r="G109" i="10" s="1"/>
  <c r="F139" i="10"/>
  <c r="G139" i="10" s="1"/>
  <c r="F155" i="10"/>
  <c r="G155" i="10" s="1"/>
  <c r="C19" i="1"/>
  <c r="D19" i="1" l="1"/>
  <c r="F202" i="10" l="1"/>
  <c r="G202" i="10" s="1"/>
  <c r="F250" i="10" l="1"/>
  <c r="G250" i="10" s="1"/>
  <c r="F242" i="10"/>
  <c r="G242" i="10" s="1"/>
  <c r="F185" i="10"/>
  <c r="G185" i="10" s="1"/>
</calcChain>
</file>

<file path=xl/comments1.xml><?xml version="1.0" encoding="utf-8"?>
<comments xmlns="http://schemas.openxmlformats.org/spreadsheetml/2006/main">
  <authors>
    <author>Мусина Лидия Рафиковна</author>
  </authors>
  <commentList>
    <comment ref="E445" authorId="0" shapeId="0">
      <text>
        <r>
          <rPr>
            <b/>
            <sz val="9"/>
            <color indexed="81"/>
            <rFont val="Tahoma"/>
            <family val="2"/>
            <charset val="204"/>
          </rPr>
          <t>Мусина Лидия Рафиковна:</t>
        </r>
        <r>
          <rPr>
            <sz val="9"/>
            <color indexed="81"/>
            <rFont val="Tahoma"/>
            <family val="2"/>
            <charset val="204"/>
          </rPr>
          <t xml:space="preserve">
ввиду </t>
        </r>
      </text>
    </comment>
  </commentList>
</comments>
</file>

<file path=xl/sharedStrings.xml><?xml version="1.0" encoding="utf-8"?>
<sst xmlns="http://schemas.openxmlformats.org/spreadsheetml/2006/main" count="4439" uniqueCount="836">
  <si>
    <t>к приказу Минэнерго России</t>
  </si>
  <si>
    <t>МВт</t>
  </si>
  <si>
    <t>МВ×А</t>
  </si>
  <si>
    <t>Мвар</t>
  </si>
  <si>
    <t>в базисном уровне цен</t>
  </si>
  <si>
    <t>Идентификатор инвестиционного проекта</t>
  </si>
  <si>
    <t>км КЛ</t>
  </si>
  <si>
    <t>Причины отклонений</t>
  </si>
  <si>
    <t>%</t>
  </si>
  <si>
    <t>План</t>
  </si>
  <si>
    <t>Факт</t>
  </si>
  <si>
    <t>км ВЛ
 1-цеп</t>
  </si>
  <si>
    <t>км ВЛ
 2-цеп</t>
  </si>
  <si>
    <t>Другое</t>
  </si>
  <si>
    <t>в прогнозных ценах соответствующих лет</t>
  </si>
  <si>
    <t>федерального бюджета</t>
  </si>
  <si>
    <t>иных источников финансирования</t>
  </si>
  <si>
    <t>Общий фактический объем финансирования, в том числе за счет:</t>
  </si>
  <si>
    <t xml:space="preserve">  Наименование инвестиционного проекта (группы инвестиционных проектов)</t>
  </si>
  <si>
    <t xml:space="preserve"> Наименование инвестиционного проекта (группы инвестиционных проектов)</t>
  </si>
  <si>
    <t>Год раскрытия информации: _________ год</t>
  </si>
  <si>
    <t>основные средства</t>
  </si>
  <si>
    <t>нематериальные активы</t>
  </si>
  <si>
    <t>Установленная мощность центра питания, МВА</t>
  </si>
  <si>
    <t>Фактическое расширение пропускной способности, кВт</t>
  </si>
  <si>
    <t>Общий объем финансирования, в том числе за счет:</t>
  </si>
  <si>
    <t>4.1</t>
  </si>
  <si>
    <t>4.2</t>
  </si>
  <si>
    <t>5.1</t>
  </si>
  <si>
    <t>5.2</t>
  </si>
  <si>
    <t>5.3</t>
  </si>
  <si>
    <t>5.4</t>
  </si>
  <si>
    <t>6.1</t>
  </si>
  <si>
    <t>6.2</t>
  </si>
  <si>
    <t>6.3</t>
  </si>
  <si>
    <t>6.4</t>
  </si>
  <si>
    <t>7.1</t>
  </si>
  <si>
    <t>7.2</t>
  </si>
  <si>
    <t>7.3</t>
  </si>
  <si>
    <t>7.4</t>
  </si>
  <si>
    <t>8.1</t>
  </si>
  <si>
    <t>8.2</t>
  </si>
  <si>
    <t>8.3</t>
  </si>
  <si>
    <t>8.4</t>
  </si>
  <si>
    <t>9.1</t>
  </si>
  <si>
    <t>9.2</t>
  </si>
  <si>
    <t>9.3</t>
  </si>
  <si>
    <t>9.4</t>
  </si>
  <si>
    <t>10.1</t>
  </si>
  <si>
    <t>10.2</t>
  </si>
  <si>
    <t>10.3</t>
  </si>
  <si>
    <t>10.4</t>
  </si>
  <si>
    <t>км ЛЭП</t>
  </si>
  <si>
    <t>Утвержденные плановые значения показателей приведены в соответствии с  ______________________________________________________________________________</t>
  </si>
  <si>
    <t>Приложение  № 1</t>
  </si>
  <si>
    <t>Приложение  № 2</t>
  </si>
  <si>
    <t>Приложение  № 3</t>
  </si>
  <si>
    <t>Приложение  № 4</t>
  </si>
  <si>
    <t>Приложение  № 5</t>
  </si>
  <si>
    <t>Приложение  № 6</t>
  </si>
  <si>
    <t>бюджетов субъектов Российской Федерации и муниципальных образований</t>
  </si>
  <si>
    <t>Квартал</t>
  </si>
  <si>
    <t>Наименование объекта, выводимого из эксплуатации</t>
  </si>
  <si>
    <t>за год ________</t>
  </si>
  <si>
    <t>Номер группы инвестиционных проектов</t>
  </si>
  <si>
    <t>средств, полученных от оказания услуг, реализации товаров по регулируемым государством ценам (тарифам)</t>
  </si>
  <si>
    <t xml:space="preserve">        полное наименование субъекта электроэнергетики</t>
  </si>
  <si>
    <t xml:space="preserve">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</si>
  <si>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</si>
  <si>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Ввод объектов инвестиционной деятельности  (мощностей) в эксплуатацию в год N</t>
  </si>
  <si>
    <t xml:space="preserve">      полное наименование субъекта электроэнергетики</t>
  </si>
  <si>
    <t xml:space="preserve">     полное наименование субъекта электроэнергетики</t>
  </si>
  <si>
    <t>* Заполняется в случае, если сетевой объект будет использован для выдачи мощности генерирующего объекта, который будет осуществлять поставки электроэнергии и мощности в соответствии с договором 
о предоставлении мощности</t>
  </si>
  <si>
    <t xml:space="preserve"> %</t>
  </si>
  <si>
    <t>Вывод объектов инвестиционной деятельности (мощностей) из эксплуатации в год N</t>
  </si>
  <si>
    <t xml:space="preserve">                          полное наименование субъекта электроэнергетики</t>
  </si>
  <si>
    <t>ВСЕГО по инвестиционной программе, в том числе:</t>
  </si>
  <si>
    <t>Наименование присоединяемого объекта генерации, который будет осуществлять  поставки электроэнергии и мощности в соответствии с договором о предоставлении мощности*</t>
  </si>
  <si>
    <t xml:space="preserve">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</si>
  <si>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№ п/п</t>
  </si>
  <si>
    <t>Показатель</t>
  </si>
  <si>
    <t>I</t>
  </si>
  <si>
    <t>1.1</t>
  </si>
  <si>
    <t>Прибыль, направляемая на инвестиции, в том числе:</t>
  </si>
  <si>
    <t>1.1.1</t>
  </si>
  <si>
    <t>1.1.1.1</t>
  </si>
  <si>
    <t>производство и поставка электрической энергии и мощности</t>
  </si>
  <si>
    <t>1.1.1.2</t>
  </si>
  <si>
    <t>оказание услуг по передаче электрической энергии</t>
  </si>
  <si>
    <t>1.1.1.3</t>
  </si>
  <si>
    <t>реализация электрической энергии и мощности</t>
  </si>
  <si>
    <t>1.1.1.4</t>
  </si>
  <si>
    <t>1.1.1.5</t>
  </si>
  <si>
    <t>1.1.1.6</t>
  </si>
  <si>
    <t>1.1.1.7</t>
  </si>
  <si>
    <t xml:space="preserve">в части управления технологическими режимами </t>
  </si>
  <si>
    <t>в части обеспечения надежности</t>
  </si>
  <si>
    <t>1.1.2</t>
  </si>
  <si>
    <t>1.1.3</t>
  </si>
  <si>
    <t>от технологического присоединения потребителей</t>
  </si>
  <si>
    <t>1.2</t>
  </si>
  <si>
    <t>1.2.1</t>
  </si>
  <si>
    <t>1.2.1.1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</si>
  <si>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</si>
  <si>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</si>
  <si>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</si>
  <si>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</si>
  <si>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</si>
  <si>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</si>
  <si>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</si>
  <si>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</si>
  <si>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</si>
  <si>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1.2.3</t>
  </si>
  <si>
    <t>недоиспользованная амортизация прошлых лет всего, в том числе:</t>
  </si>
  <si>
    <t>1.2.3.1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</si>
  <si>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</si>
  <si>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</si>
  <si>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</si>
  <si>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</si>
  <si>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</si>
  <si>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</si>
  <si>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</si>
  <si>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</si>
  <si>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1.3</t>
  </si>
  <si>
    <t>1.4</t>
  </si>
  <si>
    <t>1.4.1</t>
  </si>
  <si>
    <t>1.4.2</t>
  </si>
  <si>
    <t>остаток собственных средств на начало года</t>
  </si>
  <si>
    <t>II</t>
  </si>
  <si>
    <t>Привлеченные средства всего, в том числе:</t>
  </si>
  <si>
    <t>2.1</t>
  </si>
  <si>
    <t>Кредиты</t>
  </si>
  <si>
    <t>2.2</t>
  </si>
  <si>
    <t>Облигационные займы</t>
  </si>
  <si>
    <t>2.3</t>
  </si>
  <si>
    <t>2.4</t>
  </si>
  <si>
    <t>Займы организаций</t>
  </si>
  <si>
    <t>2.5</t>
  </si>
  <si>
    <t>Бюджетное финансирование</t>
  </si>
  <si>
    <t>2.5.1</t>
  </si>
  <si>
    <t>средства федерального бюджета</t>
  </si>
  <si>
    <t>2.5.1.1</t>
  </si>
  <si>
    <t>в том числе средства федерального бюджета, недоиспользованные в прошлых периодах</t>
  </si>
  <si>
    <t>2.5.2</t>
  </si>
  <si>
    <t>средства консолидированного бюджета субъекта Российской Федерации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</si>
  <si>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</si>
  <si>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</si>
  <si>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2.6</t>
  </si>
  <si>
    <t>Использование лизинга</t>
  </si>
  <si>
    <t>2.7</t>
  </si>
  <si>
    <t>Прочие привлеченные средства</t>
  </si>
  <si>
    <t>Отклонение от плана ввода основных средств года N</t>
  </si>
  <si>
    <t>Отклонения от плановых показателей года N</t>
  </si>
  <si>
    <t xml:space="preserve">Форма 5. Отчет об исполнении плана ввода объектов инвестиционной деятельности (мощностей)  в эксплуатацию </t>
  </si>
  <si>
    <t>Форма 2. Отчет об исполнении плана освоения капитальных вложений по инвестиционным проектам инвестиционной программы</t>
  </si>
  <si>
    <t>Дата ввода объекта, дд.мм.гггг</t>
  </si>
  <si>
    <t>Дата вывода объекта, дд.мм.гггг</t>
  </si>
  <si>
    <t>Фактический резерв мощности для присоединения потребителей, кВт</t>
  </si>
  <si>
    <t>факт на 01.01. года N+1</t>
  </si>
  <si>
    <t>факт  на 01.01. года N</t>
  </si>
  <si>
    <t>факт года N-1
(на 01.01.года N)</t>
  </si>
  <si>
    <t>факт года N
(на 01.01. года N+1)</t>
  </si>
  <si>
    <t>Форма 1. Отчет об исполнении плана финансирования капитальных вложений по источникам финансирования инвестиционных проектов инвестиционной программы</t>
  </si>
  <si>
    <t>Инвестиционная программа ________________________________</t>
  </si>
  <si>
    <t>Субъект Российской Федерации: _______________________</t>
  </si>
  <si>
    <t xml:space="preserve">                    Год раскрытия (предоставления) информации: ______ год</t>
  </si>
  <si>
    <t xml:space="preserve">    реквизиты решения органа исполнительной власти, утвердившего инвестиционную программу</t>
  </si>
  <si>
    <t xml:space="preserve">1. Финансово-экономическая модель деятельности субъекта электроэнергетики </t>
  </si>
  <si>
    <t>Ед. изм.</t>
  </si>
  <si>
    <t>БЮДЖЕТ ДОХОДОВ И РАСХОДОВ</t>
  </si>
  <si>
    <t>Выручка от реализации товаров (работ, услуг) всего, в том числе*:</t>
  </si>
  <si>
    <t xml:space="preserve">Производство и поставка электрической энергии и мощности всего, в том числе: </t>
  </si>
  <si>
    <t>производство и поставка электрической энергии на оптовом рынке электрической энергии и мощности</t>
  </si>
  <si>
    <t>производство и поставка электрической мощности на оптовом рынке электрической энергии и мощности</t>
  </si>
  <si>
    <t>производство и поставка электрической энергии (мощности) на розничных рынках электрической энергии</t>
  </si>
  <si>
    <t>Производство и поставка тепловой энергии (мощности)</t>
  </si>
  <si>
    <t>Оказание услуг по передаче электрической энергии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</si>
  <si>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</si>
  <si>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</si>
  <si>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</si>
  <si>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</si>
  <si>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</si>
  <si>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</si>
  <si>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</si>
  <si>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</si>
  <si>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</si>
  <si>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</si>
  <si>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>1.8.2</t>
  </si>
  <si>
    <t>1.9</t>
  </si>
  <si>
    <t>Прочая деятельность</t>
  </si>
  <si>
    <t>Себестоимость товаров (работ, услуг), коммерческие и управленческие расходы всего, в том числе:</t>
  </si>
  <si>
    <t>2.1.1</t>
  </si>
  <si>
    <t>2.1.2</t>
  </si>
  <si>
    <t>2.1.3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</si>
  <si>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</si>
  <si>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</si>
  <si>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</si>
  <si>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</si>
  <si>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</si>
  <si>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</si>
  <si>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</si>
  <si>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</si>
  <si>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</si>
  <si>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</si>
  <si>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</si>
  <si>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</si>
  <si>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</si>
  <si>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</si>
  <si>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</si>
  <si>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</si>
  <si>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</si>
  <si>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</si>
  <si>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</si>
  <si>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</si>
  <si>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</si>
  <si>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</si>
  <si>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</si>
  <si>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</si>
  <si>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</si>
  <si>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</si>
  <si>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</si>
  <si>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</si>
  <si>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организаций*****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</si>
  <si>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</si>
  <si>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</si>
  <si>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</si>
  <si>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</si>
  <si>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</si>
  <si>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</si>
  <si>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</si>
  <si>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</si>
  <si>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налог на имущество организации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</si>
  <si>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</si>
  <si>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</si>
  <si>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</si>
  <si>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</si>
  <si>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</si>
  <si>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</si>
  <si>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</si>
  <si>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</si>
  <si>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</si>
  <si>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</si>
  <si>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</si>
  <si>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</si>
  <si>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</si>
  <si>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</si>
  <si>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</si>
  <si>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</si>
  <si>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</si>
  <si>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</si>
  <si>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</si>
  <si>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</si>
  <si>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</si>
  <si>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</si>
  <si>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</si>
  <si>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</si>
  <si>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</si>
  <si>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</si>
  <si>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</si>
  <si>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</si>
  <si>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</si>
  <si>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</si>
  <si>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</si>
  <si>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</si>
  <si>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</si>
  <si>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</si>
  <si>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(строка 4.1 – строка 4.2)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</si>
  <si>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</si>
  <si>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</si>
  <si>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</si>
  <si>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</si>
  <si>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</si>
  <si>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</si>
  <si>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</si>
  <si>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</si>
  <si>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</si>
  <si>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</si>
  <si>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</si>
  <si>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</si>
  <si>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</si>
  <si>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</si>
  <si>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</si>
  <si>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</si>
  <si>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</si>
  <si>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</si>
  <si>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 xml:space="preserve"> по сомнительным долгам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</si>
  <si>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</si>
  <si>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</si>
  <si>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</si>
  <si>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</si>
  <si>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</si>
  <si>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</si>
  <si>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</si>
  <si>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</si>
  <si>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</si>
  <si>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</si>
  <si>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</si>
  <si>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</si>
  <si>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</si>
  <si>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</si>
  <si>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</si>
  <si>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</si>
  <si>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</si>
  <si>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6.1.1</t>
  </si>
  <si>
    <t>6.1.2</t>
  </si>
  <si>
    <t>6.1.3</t>
  </si>
  <si>
    <t>Производство и поставка тепловой энергии (мощности);</t>
  </si>
  <si>
    <t>Оказание услуг по передаче электрической энергии;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</si>
  <si>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</si>
  <si>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</si>
  <si>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</si>
  <si>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</si>
  <si>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</si>
  <si>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</si>
  <si>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</si>
  <si>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</si>
  <si>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</si>
  <si>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в части управления технологическими режимами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</si>
  <si>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</si>
  <si>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</si>
  <si>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</si>
  <si>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</si>
  <si>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</si>
  <si>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7.1.1</t>
  </si>
  <si>
    <t>7.1.2</t>
  </si>
  <si>
    <t>7.1.3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</si>
  <si>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</si>
  <si>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</si>
  <si>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</si>
  <si>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</si>
  <si>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</si>
  <si>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</si>
  <si>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</si>
  <si>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</si>
  <si>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</si>
  <si>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На инвестиции</t>
  </si>
  <si>
    <t>Резервный фонд</t>
  </si>
  <si>
    <t>Выплата дивидендов</t>
  </si>
  <si>
    <t>Остаток на развитие</t>
  </si>
  <si>
    <t>IX</t>
  </si>
  <si>
    <t>-</t>
  </si>
  <si>
    <t>Прибыль до налогообложения без учета процентов к уплате и амортизации (строкаV + строка 4.2.2 + строка II.IV)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</si>
  <si>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</si>
  <si>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</si>
  <si>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</si>
  <si>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</si>
  <si>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</si>
  <si>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</si>
  <si>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</si>
  <si>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</si>
  <si>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</si>
  <si>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</si>
  <si>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10.1.1</t>
  </si>
  <si>
    <t>10.1.2</t>
  </si>
  <si>
    <t>10.1.3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</si>
  <si>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</si>
  <si>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</si>
  <si>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</si>
  <si>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</si>
  <si>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</si>
  <si>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</si>
  <si>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</si>
  <si>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</si>
  <si>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</si>
  <si>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</si>
  <si>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</si>
  <si>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</si>
  <si>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</si>
  <si>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</si>
  <si>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</si>
  <si>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</si>
  <si>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</si>
  <si>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</si>
  <si>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</si>
  <si>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</si>
  <si>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на оптовом рынке электрической энергии и мощности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</si>
  <si>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</si>
  <si>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</si>
  <si>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</si>
  <si>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</si>
  <si>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</si>
  <si>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</si>
  <si>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</si>
  <si>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</si>
  <si>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</si>
  <si>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</si>
  <si>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</si>
  <si>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</si>
  <si>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</si>
  <si>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</si>
  <si>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</si>
  <si>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</si>
  <si>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</si>
  <si>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</si>
  <si>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</si>
  <si>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</si>
  <si>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</si>
  <si>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</si>
  <si>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</si>
  <si>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</si>
  <si>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</si>
  <si>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</si>
  <si>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</si>
  <si>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</si>
  <si>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</si>
  <si>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</si>
  <si>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</si>
  <si>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</si>
  <si>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</si>
  <si>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 xml:space="preserve">Поступления по заключенным инвестиционным соглашениям, в том числе 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</si>
  <si>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</si>
  <si>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</si>
  <si>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</si>
  <si>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12.2.1.2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</si>
  <si>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</si>
  <si>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</si>
  <si>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</si>
  <si>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</si>
  <si>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</si>
  <si>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</si>
  <si>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</si>
  <si>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</si>
  <si>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</si>
  <si>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</si>
  <si>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</si>
  <si>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</si>
  <si>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</si>
  <si>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</si>
  <si>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</si>
  <si>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</si>
  <si>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</si>
  <si>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</si>
  <si>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</si>
  <si>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</si>
  <si>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</si>
  <si>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</si>
  <si>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</si>
  <si>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</si>
  <si>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</si>
  <si>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</si>
  <si>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</si>
  <si>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</si>
  <si>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</si>
  <si>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</si>
  <si>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</si>
  <si>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</si>
  <si>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</si>
  <si>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</si>
  <si>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</si>
  <si>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</si>
  <si>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на рефинансирование кредитов и займов</t>
  </si>
  <si>
    <t>14.3</t>
  </si>
  <si>
    <t>Поступления от эмиссии акций**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</si>
  <si>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</si>
  <si>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</si>
  <si>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</si>
  <si>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</si>
  <si>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</si>
  <si>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вексели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</si>
  <si>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</si>
  <si>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</si>
  <si>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</si>
  <si>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</si>
  <si>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</si>
  <si>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</si>
  <si>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</si>
  <si>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</si>
  <si>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</si>
  <si>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 всего, в том числе:</t>
  </si>
  <si>
    <t>15.1.1</t>
  </si>
  <si>
    <t>15.1.2</t>
  </si>
  <si>
    <t>15.1.3</t>
  </si>
  <si>
    <t>15.2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</si>
  <si>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</si>
  <si>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</si>
  <si>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</si>
  <si>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(строка X-строка XI) всего, в том числе:</t>
  </si>
  <si>
    <t>XVII</t>
  </si>
  <si>
    <t xml:space="preserve">Сальдо денежных средств по инвестиционным операциям всего (строка XII-строка XIII), всего в том числе 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</si>
  <si>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</si>
  <si>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</si>
  <si>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</si>
  <si>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</si>
  <si>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</si>
  <si>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XIV-строка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</si>
  <si>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</si>
  <si>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</si>
  <si>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</si>
  <si>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</si>
  <si>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</si>
  <si>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</si>
  <si>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</si>
  <si>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XVI+строка XVII+строка XVIII+строка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</si>
  <si>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</si>
  <si>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</si>
  <si>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</si>
  <si>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</si>
  <si>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</si>
  <si>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23.1</t>
  </si>
  <si>
    <t>Дебиторская задолженность на конец периода всего, в том числе:</t>
  </si>
  <si>
    <t>23.1.1</t>
  </si>
  <si>
    <t xml:space="preserve">производство и поставка электрической энергии и мощности всего, в том числе: </t>
  </si>
  <si>
    <t>23.1.1.а</t>
  </si>
  <si>
    <t>из нее просроченная</t>
  </si>
  <si>
    <t>23.1.1.1</t>
  </si>
  <si>
    <t>производство и поставка электрической энергии на оптовом рынке электрической энергиии и мощности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</si>
  <si>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</si>
  <si>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</si>
  <si>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</si>
  <si>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</si>
  <si>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</si>
  <si>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</si>
  <si>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</si>
  <si>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</si>
  <si>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</si>
  <si>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</si>
  <si>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</si>
  <si>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</si>
  <si>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</si>
  <si>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</si>
  <si>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</si>
  <si>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</si>
  <si>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23.1.7</t>
  </si>
  <si>
    <t>23.1.6.а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</si>
  <si>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</si>
  <si>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</si>
  <si>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</si>
  <si>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</si>
  <si>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</si>
  <si>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</si>
  <si>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</si>
  <si>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</si>
  <si>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</si>
  <si>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</si>
  <si>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</si>
  <si>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</si>
  <si>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</si>
  <si>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</si>
  <si>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</si>
  <si>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</si>
  <si>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</si>
  <si>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</si>
  <si>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</si>
  <si>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</si>
  <si>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</si>
  <si>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</si>
  <si>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</si>
  <si>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</si>
  <si>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</si>
  <si>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</si>
  <si>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</si>
  <si>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</si>
  <si>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</si>
  <si>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</si>
  <si>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</si>
  <si>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</si>
  <si>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</si>
  <si>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</si>
  <si>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</si>
  <si>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</si>
  <si>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</si>
  <si>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</si>
  <si>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</si>
  <si>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</si>
  <si>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 xml:space="preserve">по обязательствам перед поставщиками и подрядчиками по исполнению инвестиционной программы 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</si>
  <si>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</si>
  <si>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</si>
  <si>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</si>
  <si>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</si>
  <si>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</si>
  <si>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</si>
  <si>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</si>
  <si>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</si>
  <si>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</si>
  <si>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</si>
  <si>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</si>
  <si>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</si>
  <si>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</si>
  <si>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</si>
  <si>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</si>
  <si>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</si>
  <si>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</si>
  <si>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</si>
  <si>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</si>
  <si>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</si>
  <si>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</si>
  <si>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</si>
  <si>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</si>
  <si>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</si>
  <si>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</si>
  <si>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</si>
  <si>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</si>
  <si>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</si>
  <si>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</si>
  <si>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</si>
  <si>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</si>
  <si>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x</t>
  </si>
  <si>
    <t>24.1</t>
  </si>
  <si>
    <t>Установленная электрическая мощность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</si>
  <si>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</si>
  <si>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</si>
  <si>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</si>
  <si>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</si>
  <si>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</si>
  <si>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</si>
  <si>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</si>
  <si>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</si>
  <si>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</si>
  <si>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млн.кВт.ч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</si>
  <si>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</si>
  <si>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</si>
  <si>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</si>
  <si>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</si>
  <si>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</si>
  <si>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</si>
  <si>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</si>
  <si>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</si>
  <si>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</si>
  <si>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</si>
  <si>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</si>
  <si>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</si>
  <si>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</si>
  <si>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</si>
  <si>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</si>
  <si>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</si>
  <si>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</si>
  <si>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</si>
  <si>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</si>
  <si>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</si>
  <si>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</si>
  <si>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</si>
  <si>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</si>
  <si>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</si>
  <si>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</si>
  <si>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</si>
  <si>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</si>
  <si>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</si>
  <si>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</si>
  <si>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</si>
  <si>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</si>
  <si>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</si>
  <si>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</si>
  <si>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</si>
  <si>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</si>
  <si>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мощность***/фактическая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</si>
  <si>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</si>
  <si>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</si>
  <si>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</si>
  <si>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</si>
  <si>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</si>
  <si>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</si>
  <si>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</si>
  <si>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</si>
  <si>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Неободимая валовая выручка сетевой организации в части содержания (строка 1.3-строка 2.2.1-строка 2.2.2-строка 2.1.2.1.1)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</si>
  <si>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</si>
  <si>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</si>
  <si>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</si>
  <si>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</si>
  <si>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</si>
  <si>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</si>
  <si>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</si>
  <si>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</si>
  <si>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</si>
  <si>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</si>
  <si>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</si>
  <si>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</si>
  <si>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</si>
  <si>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</si>
  <si>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</si>
  <si>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</si>
  <si>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</si>
  <si>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</si>
  <si>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</si>
  <si>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</si>
  <si>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</si>
  <si>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</si>
  <si>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</si>
  <si>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</si>
  <si>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</si>
  <si>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</si>
  <si>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</si>
  <si>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</si>
  <si>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</si>
  <si>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 xml:space="preserve"> в части управления технологическими режимами </t>
  </si>
  <si>
    <t>27.3.2</t>
  </si>
  <si>
    <t>XXVIII</t>
  </si>
  <si>
    <t>Среднесписочная численность работников</t>
  </si>
  <si>
    <t xml:space="preserve">2 Источники финансирования инвестиционной программы субъекта электроэнергетики </t>
  </si>
  <si>
    <t>Источники финансирования инвестиционной программы всего (строка I+строка II) всего, в том числе::</t>
  </si>
  <si>
    <t>Собственные средства всего, в том числе:</t>
  </si>
  <si>
    <t>полученная от реализации продукции и оказанных услуг по регулируемым ценам (тарифам):</t>
  </si>
  <si>
    <t>производства и поставки электрической энергии и мощности</t>
  </si>
  <si>
    <t>1.1.1.1.1</t>
  </si>
  <si>
    <t>1.1.1.1.2</t>
  </si>
  <si>
    <t>1.1.1.1.3</t>
  </si>
  <si>
    <t>производства и поставки тепловой энергии (мощности)</t>
  </si>
  <si>
    <t>оказания услуг по передаче электрической энергии</t>
  </si>
  <si>
    <t>оказания услуг по передаче тепловой энергии, теплоносителя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</si>
  <si>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</si>
  <si>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</si>
  <si>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</si>
  <si>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</si>
  <si>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 xml:space="preserve">    авансовое использование прибыли</t>
  </si>
  <si>
    <t>1.1.1.5.2</t>
  </si>
  <si>
    <t>1.1.1.5.2.а</t>
  </si>
  <si>
    <t>реализации электрической энергии и мощности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</si>
  <si>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</si>
  <si>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</si>
  <si>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</si>
  <si>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</si>
  <si>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</si>
  <si>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</si>
  <si>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</si>
  <si>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</si>
  <si>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</si>
  <si>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</si>
  <si>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текущая амортизация, учтенная в ценах (тарифах) всего, в том числе:</t>
  </si>
  <si>
    <t>1.2.1.1.1</t>
  </si>
  <si>
    <t>1.2.1.1.2</t>
  </si>
  <si>
    <t>1.2.1.1.3</t>
  </si>
  <si>
    <t>прочая текущая амортизация</t>
  </si>
  <si>
    <t>1.2.3.1.1</t>
  </si>
  <si>
    <t>1.2.3.1.2.</t>
  </si>
  <si>
    <t>1.2.3.1.2</t>
  </si>
  <si>
    <t>Возврат налога на добавленную стоимость****</t>
  </si>
  <si>
    <t>Прочие собственные средства всего, в том числе:</t>
  </si>
  <si>
    <t>средства от эмиссии акций</t>
  </si>
  <si>
    <t>Вексели</t>
  </si>
  <si>
    <t>3.1.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</si>
  <si>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</si>
  <si>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</si>
  <si>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 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</si>
  <si>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</si>
  <si>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</si>
  <si>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</si>
  <si>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</si>
  <si>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</si>
  <si>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</si>
  <si>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</si>
  <si>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</si>
  <si>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Примечание: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</si>
  <si>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</si>
  <si>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</si>
  <si>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*** указывается на основании заключенных договоров на оказание услуг по передаче электрической энергии 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</si>
  <si>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</si>
  <si>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</si>
  <si>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Отчетный год N</t>
  </si>
  <si>
    <t>6</t>
  </si>
  <si>
    <t>Отклонения от плановых значений года N</t>
  </si>
  <si>
    <t>в процентах, %</t>
  </si>
  <si>
    <t xml:space="preserve">План </t>
  </si>
  <si>
    <t>в ед. измерений</t>
  </si>
  <si>
    <t>Форма 4. Отчет о постановке объектов электросетевого хозяйства под напряжение 
и (или) включении объектов капитального строительства для проведения пусконаладочных работ</t>
  </si>
  <si>
    <t>в текущих ценах</t>
  </si>
  <si>
    <t>в прогнозных ценах</t>
  </si>
  <si>
    <t xml:space="preserve">в прогнозных ценах </t>
  </si>
  <si>
    <t>Форма 3. Отчет об исполнении плана ввода основных средств по инвестиционным проектам инвестиционной программы</t>
  </si>
  <si>
    <t>Отклонение от плана финансирования капитальных вложений года N</t>
  </si>
  <si>
    <t xml:space="preserve">Отклонение от плана освоения капитальных вложений года N </t>
  </si>
  <si>
    <t>Приложение  № 7</t>
  </si>
  <si>
    <t>Место расположения центра питания:
субъект Российской Федерации, район, ближайший населенный пункт</t>
  </si>
  <si>
    <t>Наименование центра питания</t>
  </si>
  <si>
    <t>Отклонение от плановых значений года N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</si>
  <si>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</si>
  <si>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</si>
  <si>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</si>
  <si>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</si>
  <si>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</si>
  <si>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</si>
  <si>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</si>
  <si>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Наименование количественного показателя, соответствующего цели</t>
  </si>
  <si>
    <t>…</t>
  </si>
  <si>
    <t>4.3</t>
  </si>
  <si>
    <t>4.4</t>
  </si>
  <si>
    <t>4. …</t>
  </si>
  <si>
    <t>5.…</t>
  </si>
  <si>
    <t>6. …</t>
  </si>
  <si>
    <t>7. …</t>
  </si>
  <si>
    <t>8. …</t>
  </si>
  <si>
    <t>9. …</t>
  </si>
  <si>
    <t>10. …</t>
  </si>
  <si>
    <t>Приложение  № 8</t>
  </si>
  <si>
    <t>Приложение № 9</t>
  </si>
  <si>
    <t>Принятие основных средств и нематериальных активов к бухгалтерскому учету в год N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</si>
  <si>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 в год N</t>
  </si>
  <si>
    <t xml:space="preserve">Форма 7. Отчет о фактических значениях количественных показателей по инвестиционным проектам инвестиционной программы   </t>
  </si>
  <si>
    <t>Форма 8. Отчет о достигнутых результатах в части, касающейся расширения пропускной способности, снижения потерь в сетях и увеличения резерва для присоединения потребителей отдельно по каждому центру питания напряжением 35 кВ и выше</t>
  </si>
  <si>
    <t>Примечание:  Словосочетания вида «год N», «год (N-1)», «год (N+1)» в различных падежах заменяются указанием года (четыре цифры и слово «год» в соответствующем падеже), который определяется как отчетный год плюс или минус количество лет, равных числу, указанному в словосочетании соответственно после знака «+» или «-».</t>
  </si>
  <si>
    <t xml:space="preserve">Форма 6. Отчет об исполнении плана вывода объектов инвестиционной деятельности (мощностей) из эксплуатации </t>
  </si>
  <si>
    <t>Отчет о реализации инвестиционной программы ____________________________________________________________________________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</si>
  <si>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целей, года N</t>
  </si>
  <si>
    <t>Утвержденные плановые значения показателей приведены в соответствии с с__________________________________________________</t>
  </si>
  <si>
    <t>от « 25 » апреля 2018 г. № 320</t>
  </si>
  <si>
    <t xml:space="preserve">     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</si>
  <si>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Утвержденные плановые значения показателей приведены в соответствии с  _____________________________________________________________________________</t>
  </si>
  <si>
    <t>Утвержденные плановые значения показателей приведены в соответствии с  _________________________________________________________________________</t>
  </si>
  <si>
    <t>Отчет о реализации инвестиционной программы __________________________________________________________________</t>
  </si>
  <si>
    <t xml:space="preserve">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</si>
  <si>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     </t>
  </si>
  <si>
    <t xml:space="preserve">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</si>
  <si>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</si>
  <si>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</si>
  <si>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</si>
  <si>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полное наименование субъекта электроэнергетики</t>
  </si>
  <si>
    <r>
      <t>Фактическое снижение потерь, кВт</t>
    </r>
    <r>
      <rPr>
        <sz val="12"/>
        <rFont val="Calibri"/>
        <family val="2"/>
        <charset val="204"/>
      </rPr>
      <t>×</t>
    </r>
    <r>
      <rPr>
        <sz val="12"/>
        <rFont val="Times New Roman"/>
        <family val="1"/>
        <charset val="204"/>
      </rPr>
      <t>ч/год</t>
    </r>
  </si>
  <si>
    <t xml:space="preserve">Оценка полной стоимости инвестиционного проекта в прогнозных ценах соответствующих лет, млн. рублей 
(с НДС) </t>
  </si>
  <si>
    <t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электроэнергетики, млн. рублей (с НДС)</t>
  </si>
  <si>
    <t xml:space="preserve">Фактический объем финансирования капитальных вложений на 01.01. года N, млн. рублей 
(с НДС) </t>
  </si>
  <si>
    <t xml:space="preserve">Остаток финансирования капитальных вложений 
на 01.01. года N в прогнозных ценах соответствующих лет, млн. рублей (с НДС) </t>
  </si>
  <si>
    <t>Финансирование капитальных вложений года N, млн. рублей (с НДС)</t>
  </si>
  <si>
    <t xml:space="preserve">Остаток финансирования капитальных вложений 
на 01.01. года (N+1) в прогнозных ценах соответствующих лет, млн. рублей 
(с НДС) </t>
  </si>
  <si>
    <t>млн. рублей (с НДС)</t>
  </si>
  <si>
    <t>Полная сметная стоимость инвестиционного проекта в соответствии с утвержденной проектной документацией в базисном уровне цен, млн. рублей (без НДС)</t>
  </si>
  <si>
    <t>Оценка полной стоимости инвестиционного проекта в прогнозных ценах соответствующих лет, млн. рублей (без НДС)</t>
  </si>
  <si>
    <t xml:space="preserve">Фактический объем освоения капитальных вложений на 01.01. года N, млн. рублей 
(без НДС) </t>
  </si>
  <si>
    <t xml:space="preserve">Остаток освоения капитальных вложений 
на 01.01. года N, млн. рублей (без НДС) </t>
  </si>
  <si>
    <t>Освоение капитальных вложений года N, млн. рублей (без НДС)</t>
  </si>
  <si>
    <t xml:space="preserve">Остаток освоения капитальных вложений 
на 01.01. года (N+1), млн. рублей 
(без НДС) </t>
  </si>
  <si>
    <t>млн. рублей (без НДС)</t>
  </si>
  <si>
    <t>Первоначальная стоимость принимаемых к учету основных средств и нематериальных активов, млн. рублей (без НДС)</t>
  </si>
  <si>
    <t>млн. рублей
 (без НДС)</t>
  </si>
  <si>
    <t>млн. рублей</t>
  </si>
  <si>
    <t>чел.</t>
  </si>
  <si>
    <t>Форма 9. Отчет об исполнении финансового плана субъекта электроэнергетики</t>
  </si>
  <si>
    <t>х</t>
  </si>
  <si>
    <t>Форма 20. Отчет об исполнении финансового плана субъекта электроэнергетики</t>
  </si>
  <si>
    <t>Приложение № 20</t>
  </si>
  <si>
    <t>Субъект Российской Федерации: Башкортостан</t>
  </si>
  <si>
    <t>Инвестиционная программа     ГУП "Рэгиональные электрические сети" РБ</t>
  </si>
  <si>
    <t xml:space="preserve">                    Год раскрытия (предоставления) информации:2022 год</t>
  </si>
  <si>
    <t>Отчетный год 2022</t>
  </si>
  <si>
    <t>План 2022</t>
  </si>
  <si>
    <t xml:space="preserve"> -</t>
  </si>
  <si>
    <t>Факт  2022</t>
  </si>
  <si>
    <t>IV квартал 2022 г.</t>
  </si>
  <si>
    <t>Утвержденные плановые значения показателей приведены в соответствии с  Приказом Министерства промышленности и инновационной политики РБ № 248-О от 29.12.2022г.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</si>
</sst>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\ _₽_-;\-* #,##0.00\ _₽_-;_-* &quot;-&quot;??\ _₽_-;_-@_-"/>
    <numFmt numFmtId="164" formatCode="_-* #,##0.00_р_._-;\-* #,##0.00_р_._-;_-* &quot;-&quot;??_р_._-;_-@_-"/>
    <numFmt numFmtId="165" formatCode="0.000"/>
    <numFmt numFmtId="166" formatCode="#,##0_ ;\-#,##0\ "/>
    <numFmt numFmtId="167" formatCode="_-* #,##0.00\ _р_._-;\-* #,##0.00\ _р_._-;_-* &quot;-&quot;??\ _р_._-;_-@_-"/>
  </numFmts>
  <fonts count="74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rgb="FF000000"/>
      <name val="Calibri"/>
      <family val="2"/>
      <charset val="204"/>
    </font>
    <font>
      <sz val="8"/>
      <color rgb="FF000000"/>
      <name val="Calibri"/>
      <family val="2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0"/>
      <name val="Arial"/>
      <family val="2"/>
    </font>
    <font>
      <sz val="10"/>
      <name val="Helv"/>
    </font>
    <font>
      <sz val="12"/>
      <name val="Times New Roman"/>
      <family val="1"/>
      <charset val="204"/>
    </font>
    <font>
      <sz val="12.5"/>
      <name val="Times New Roman"/>
      <family val="1"/>
      <charset val="204"/>
    </font>
    <font>
      <sz val="12.5"/>
      <name val="Arial Cyr"/>
      <charset val="204"/>
    </font>
    <font>
      <sz val="12"/>
      <color rgb="FFFF0000"/>
      <name val="Times New Roman"/>
      <family val="1"/>
      <charset val="204"/>
    </font>
    <font>
      <sz val="12"/>
      <name val="Arial Cyr"/>
      <charset val="204"/>
    </font>
    <font>
      <sz val="10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0"/>
      <name val="Times New Roman CYR"/>
    </font>
    <font>
      <sz val="12"/>
      <name val="Times New Roman"/>
      <family val="1"/>
      <charset val="204"/>
    </font>
    <font>
      <sz val="16"/>
      <name val="Times New Roman"/>
      <family val="1"/>
      <charset val="204"/>
    </font>
    <font>
      <i/>
      <sz val="10"/>
      <name val="Times New Roman CYR"/>
    </font>
    <font>
      <sz val="14"/>
      <name val="Times New Roman CYR"/>
      <charset val="204"/>
    </font>
    <font>
      <sz val="12"/>
      <name val="Times New Roman CYR"/>
    </font>
    <font>
      <i/>
      <sz val="10"/>
      <name val="Times New Roman"/>
      <family val="1"/>
      <charset val="204"/>
    </font>
    <font>
      <sz val="9"/>
      <name val="Times New Roman"/>
      <family val="1"/>
      <charset val="204"/>
    </font>
    <font>
      <sz val="12"/>
      <color theme="0" tint="-0.499984740745262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2"/>
      <name val="Calibri"/>
      <family val="2"/>
      <charset val="204"/>
    </font>
    <font>
      <sz val="18"/>
      <name val="Times New Roman"/>
      <family val="1"/>
      <charset val="204"/>
    </font>
    <font>
      <sz val="8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name val="Times New Roman CYR"/>
    </font>
    <font>
      <sz val="8"/>
      <color theme="1"/>
      <name val="Times New Roman CYR"/>
    </font>
    <font>
      <sz val="8"/>
      <color theme="1"/>
      <name val="Times New Roman CYR"/>
      <charset val="204"/>
    </font>
    <font>
      <i/>
      <sz val="8"/>
      <color theme="1"/>
      <name val="Times New Roman"/>
      <family val="1"/>
      <charset val="204"/>
    </font>
    <font>
      <i/>
      <sz val="8"/>
      <color theme="1"/>
      <name val="Times New Roman CYR"/>
    </font>
    <font>
      <sz val="8"/>
      <color theme="1"/>
      <name val="Calibri"/>
      <family val="2"/>
      <charset val="204"/>
      <scheme val="minor"/>
    </font>
    <font>
      <sz val="8"/>
      <color theme="1"/>
      <name val="Arial"/>
      <family val="2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</fills>
  <borders count="5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498">
    <xf numFmtId="0" fontId="0" fillId="0" borderId="0"/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9" borderId="0" applyNumberFormat="0" applyBorder="0" applyAlignment="0" applyProtection="0"/>
    <xf numFmtId="0" fontId="14" fillId="7" borderId="1" applyNumberFormat="0" applyAlignment="0" applyProtection="0"/>
    <xf numFmtId="0" fontId="15" fillId="20" borderId="2" applyNumberFormat="0" applyAlignment="0" applyProtection="0"/>
    <xf numFmtId="0" fontId="16" fillId="20" borderId="1" applyNumberFormat="0" applyAlignment="0" applyProtection="0"/>
    <xf numFmtId="0" fontId="17" fillId="0" borderId="3" applyNumberFormat="0" applyFill="0" applyAlignment="0" applyProtection="0"/>
    <xf numFmtId="0" fontId="18" fillId="0" borderId="4" applyNumberFormat="0" applyFill="0" applyAlignment="0" applyProtection="0"/>
    <xf numFmtId="0" fontId="19" fillId="0" borderId="5" applyNumberFormat="0" applyFill="0" applyAlignment="0" applyProtection="0"/>
    <xf numFmtId="0" fontId="19" fillId="0" borderId="0" applyNumberFormat="0" applyFill="0" applyBorder="0" applyAlignment="0" applyProtection="0"/>
    <xf numFmtId="0" fontId="20" fillId="0" borderId="6" applyNumberFormat="0" applyFill="0" applyAlignment="0" applyProtection="0"/>
    <xf numFmtId="0" fontId="21" fillId="21" borderId="7" applyNumberFormat="0" applyAlignment="0" applyProtection="0"/>
    <xf numFmtId="0" fontId="22" fillId="0" borderId="0" applyNumberFormat="0" applyFill="0" applyBorder="0" applyAlignment="0" applyProtection="0"/>
    <xf numFmtId="0" fontId="23" fillId="22" borderId="0" applyNumberFormat="0" applyBorder="0" applyAlignment="0" applyProtection="0"/>
    <xf numFmtId="0" fontId="29" fillId="0" borderId="0"/>
    <xf numFmtId="0" fontId="11" fillId="0" borderId="0"/>
    <xf numFmtId="0" fontId="24" fillId="3" borderId="0" applyNumberFormat="0" applyBorder="0" applyAlignment="0" applyProtection="0"/>
    <xf numFmtId="0" fontId="25" fillId="0" borderId="0" applyNumberFormat="0" applyFill="0" applyBorder="0" applyAlignment="0" applyProtection="0"/>
    <xf numFmtId="0" fontId="12" fillId="23" borderId="8" applyNumberFormat="0" applyFont="0" applyAlignment="0" applyProtection="0"/>
    <xf numFmtId="0" fontId="26" fillId="0" borderId="9" applyNumberFormat="0" applyFill="0" applyAlignment="0" applyProtection="0"/>
    <xf numFmtId="0" fontId="27" fillId="0" borderId="0" applyNumberFormat="0" applyFill="0" applyBorder="0" applyAlignment="0" applyProtection="0"/>
    <xf numFmtId="0" fontId="28" fillId="4" borderId="0" applyNumberFormat="0" applyBorder="0" applyAlignment="0" applyProtection="0"/>
    <xf numFmtId="0" fontId="30" fillId="0" borderId="0"/>
    <xf numFmtId="0" fontId="30" fillId="0" borderId="0"/>
    <xf numFmtId="0" fontId="11" fillId="0" borderId="0"/>
    <xf numFmtId="0" fontId="10" fillId="0" borderId="0"/>
    <xf numFmtId="0" fontId="36" fillId="0" borderId="0"/>
    <xf numFmtId="0" fontId="36" fillId="0" borderId="0"/>
    <xf numFmtId="164" fontId="10" fillId="0" borderId="0" applyFont="0" applyFill="0" applyBorder="0" applyAlignment="0" applyProtection="0"/>
    <xf numFmtId="166" fontId="36" fillId="0" borderId="0" applyFont="0" applyFill="0" applyBorder="0" applyAlignment="0" applyProtection="0"/>
    <xf numFmtId="167" fontId="10" fillId="0" borderId="0" applyFont="0" applyFill="0" applyBorder="0" applyAlignment="0" applyProtection="0"/>
    <xf numFmtId="0" fontId="9" fillId="0" borderId="0"/>
    <xf numFmtId="0" fontId="8" fillId="0" borderId="0"/>
    <xf numFmtId="0" fontId="39" fillId="0" borderId="0"/>
    <xf numFmtId="0" fontId="11" fillId="0" borderId="0"/>
    <xf numFmtId="0" fontId="11" fillId="0" borderId="0"/>
    <xf numFmtId="0" fontId="11" fillId="0" borderId="0"/>
    <xf numFmtId="0" fontId="7" fillId="0" borderId="0"/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41" fillId="0" borderId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9" borderId="0" applyNumberFormat="0" applyBorder="0" applyAlignment="0" applyProtection="0"/>
    <xf numFmtId="0" fontId="14" fillId="7" borderId="1" applyNumberFormat="0" applyAlignment="0" applyProtection="0"/>
    <xf numFmtId="0" fontId="15" fillId="20" borderId="2" applyNumberFormat="0" applyAlignment="0" applyProtection="0"/>
    <xf numFmtId="0" fontId="16" fillId="20" borderId="1" applyNumberFormat="0" applyAlignment="0" applyProtection="0"/>
    <xf numFmtId="0" fontId="17" fillId="0" borderId="3" applyNumberFormat="0" applyFill="0" applyAlignment="0" applyProtection="0"/>
    <xf numFmtId="0" fontId="18" fillId="0" borderId="4" applyNumberFormat="0" applyFill="0" applyAlignment="0" applyProtection="0"/>
    <xf numFmtId="0" fontId="19" fillId="0" borderId="5" applyNumberFormat="0" applyFill="0" applyAlignment="0" applyProtection="0"/>
    <xf numFmtId="0" fontId="19" fillId="0" borderId="0" applyNumberFormat="0" applyFill="0" applyBorder="0" applyAlignment="0" applyProtection="0"/>
    <xf numFmtId="0" fontId="20" fillId="0" borderId="6" applyNumberFormat="0" applyFill="0" applyAlignment="0" applyProtection="0"/>
    <xf numFmtId="0" fontId="21" fillId="21" borderId="7" applyNumberFormat="0" applyAlignment="0" applyProtection="0"/>
    <xf numFmtId="0" fontId="22" fillId="0" borderId="0" applyNumberFormat="0" applyFill="0" applyBorder="0" applyAlignment="0" applyProtection="0"/>
    <xf numFmtId="0" fontId="23" fillId="22" borderId="0" applyNumberFormat="0" applyBorder="0" applyAlignment="0" applyProtection="0"/>
    <xf numFmtId="0" fontId="24" fillId="3" borderId="0" applyNumberFormat="0" applyBorder="0" applyAlignment="0" applyProtection="0"/>
    <xf numFmtId="0" fontId="25" fillId="0" borderId="0" applyNumberFormat="0" applyFill="0" applyBorder="0" applyAlignment="0" applyProtection="0"/>
    <xf numFmtId="0" fontId="12" fillId="23" borderId="8" applyNumberFormat="0" applyFont="0" applyAlignment="0" applyProtection="0"/>
    <xf numFmtId="0" fontId="26" fillId="0" borderId="9" applyNumberFormat="0" applyFill="0" applyAlignment="0" applyProtection="0"/>
    <xf numFmtId="0" fontId="27" fillId="0" borderId="0" applyNumberFormat="0" applyFill="0" applyBorder="0" applyAlignment="0" applyProtection="0"/>
    <xf numFmtId="0" fontId="28" fillId="4" borderId="0" applyNumberFormat="0" applyBorder="0" applyAlignment="0" applyProtection="0"/>
    <xf numFmtId="0" fontId="6" fillId="0" borderId="0"/>
    <xf numFmtId="0" fontId="11" fillId="0" borderId="0"/>
    <xf numFmtId="9" fontId="36" fillId="0" borderId="0" applyFont="0" applyFill="0" applyBorder="0" applyAlignment="0" applyProtection="0"/>
    <xf numFmtId="9" fontId="11" fillId="0" borderId="0" applyFont="0" applyFill="0" applyBorder="0" applyAlignment="0" applyProtection="0"/>
    <xf numFmtId="0" fontId="42" fillId="0" borderId="0"/>
    <xf numFmtId="0" fontId="43" fillId="0" borderId="0"/>
    <xf numFmtId="0" fontId="5" fillId="0" borderId="0"/>
    <xf numFmtId="164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9" fillId="0" borderId="0"/>
    <xf numFmtId="0" fontId="5" fillId="0" borderId="0"/>
    <xf numFmtId="0" fontId="5" fillId="0" borderId="0"/>
    <xf numFmtId="0" fontId="5" fillId="0" borderId="0"/>
    <xf numFmtId="164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164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0" fontId="11" fillId="0" borderId="0"/>
    <xf numFmtId="0" fontId="4" fillId="0" borderId="0"/>
    <xf numFmtId="164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11" fillId="0" borderId="0"/>
    <xf numFmtId="43" fontId="51" fillId="0" borderId="0" applyFont="0" applyFill="0" applyBorder="0" applyAlignment="0" applyProtection="0"/>
    <xf numFmtId="0" fontId="2" fillId="0" borderId="0"/>
    <xf numFmtId="164" fontId="11" fillId="0" borderId="0" applyFont="0" applyFill="0" applyBorder="0" applyAlignment="0" applyProtection="0"/>
    <xf numFmtId="0" fontId="11" fillId="0" borderId="0"/>
    <xf numFmtId="0" fontId="29" fillId="0" borderId="0"/>
    <xf numFmtId="0" fontId="2" fillId="0" borderId="0"/>
    <xf numFmtId="0" fontId="11" fillId="0" borderId="0"/>
    <xf numFmtId="0" fontId="11" fillId="0" borderId="0"/>
    <xf numFmtId="0" fontId="1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43" fontId="1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</cellStyleXfs>
  <cellXfs count="514">
    <xf numFmtId="0" fontId="0" fillId="0" borderId="0" xfId="0"/>
    <xf numFmtId="0" fontId="11" fillId="0" borderId="0" xfId="0" applyFont="1"/>
    <xf numFmtId="0" fontId="11" fillId="0" borderId="0" xfId="37" applyFont="1" applyAlignment="1">
      <alignment horizontal="right"/>
    </xf>
    <xf numFmtId="0" fontId="31" fillId="0" borderId="0" xfId="44" applyFont="1" applyFill="1" applyBorder="1" applyAlignment="1"/>
    <xf numFmtId="0" fontId="32" fillId="0" borderId="0" xfId="45" applyFont="1" applyFill="1" applyBorder="1" applyAlignment="1"/>
    <xf numFmtId="0" fontId="11" fillId="0" borderId="0" xfId="37" applyFont="1"/>
    <xf numFmtId="0" fontId="11" fillId="0" borderId="0" xfId="37" applyFont="1" applyFill="1" applyBorder="1" applyAlignment="1">
      <alignment horizontal="center" vertical="center" wrapText="1"/>
    </xf>
    <xf numFmtId="0" fontId="11" fillId="0" borderId="0" xfId="37" applyFont="1" applyFill="1"/>
    <xf numFmtId="0" fontId="11" fillId="0" borderId="0" xfId="37" applyFont="1" applyBorder="1"/>
    <xf numFmtId="0" fontId="11" fillId="0" borderId="0" xfId="37" applyFont="1" applyFill="1" applyBorder="1"/>
    <xf numFmtId="0" fontId="11" fillId="0" borderId="0" xfId="37" applyFont="1" applyFill="1" applyAlignment="1">
      <alignment horizontal="right"/>
    </xf>
    <xf numFmtId="0" fontId="11" fillId="0" borderId="0" xfId="37" applyFont="1" applyFill="1" applyBorder="1" applyAlignment="1">
      <alignment horizontal="left" vertical="center" wrapText="1"/>
    </xf>
    <xf numFmtId="0" fontId="11" fillId="0" borderId="10" xfId="37" applyFont="1" applyFill="1" applyBorder="1" applyAlignment="1">
      <alignment horizontal="center" vertical="center" textRotation="90" wrapText="1"/>
    </xf>
    <xf numFmtId="0" fontId="11" fillId="0" borderId="10" xfId="0" applyFont="1" applyFill="1" applyBorder="1" applyAlignment="1">
      <alignment horizontal="center" vertical="center" textRotation="90" wrapText="1"/>
    </xf>
    <xf numFmtId="0" fontId="11" fillId="0" borderId="10" xfId="37" applyFont="1" applyFill="1" applyBorder="1" applyAlignment="1">
      <alignment horizontal="center" vertical="center" wrapText="1"/>
    </xf>
    <xf numFmtId="0" fontId="34" fillId="0" borderId="10" xfId="44" applyFont="1" applyFill="1" applyBorder="1" applyAlignment="1">
      <alignment horizontal="center"/>
    </xf>
    <xf numFmtId="0" fontId="11" fillId="0" borderId="0" xfId="107" applyFont="1"/>
    <xf numFmtId="0" fontId="29" fillId="0" borderId="0" xfId="36" applyFont="1"/>
    <xf numFmtId="0" fontId="45" fillId="0" borderId="0" xfId="36" applyFont="1"/>
    <xf numFmtId="0" fontId="38" fillId="0" borderId="0" xfId="55" applyFont="1" applyAlignment="1">
      <alignment vertical="center"/>
    </xf>
    <xf numFmtId="0" fontId="11" fillId="0" borderId="12" xfId="37" applyFont="1" applyFill="1" applyBorder="1" applyAlignment="1">
      <alignment horizontal="center" vertical="center" wrapText="1"/>
    </xf>
    <xf numFmtId="0" fontId="35" fillId="0" borderId="0" xfId="55" applyFont="1" applyAlignment="1">
      <alignment vertical="center" wrapText="1"/>
    </xf>
    <xf numFmtId="0" fontId="11" fillId="0" borderId="0" xfId="280" applyFont="1" applyFill="1" applyAlignment="1">
      <alignment vertical="center" wrapText="1"/>
    </xf>
    <xf numFmtId="0" fontId="11" fillId="0" borderId="0" xfId="37" applyFont="1" applyBorder="1" applyAlignment="1">
      <alignment vertical="center"/>
    </xf>
    <xf numFmtId="0" fontId="37" fillId="0" borderId="0" xfId="37" applyFont="1" applyAlignment="1">
      <alignment horizontal="right" vertical="center"/>
    </xf>
    <xf numFmtId="0" fontId="35" fillId="0" borderId="0" xfId="55" applyFont="1" applyAlignment="1">
      <alignment vertical="center"/>
    </xf>
    <xf numFmtId="0" fontId="33" fillId="0" borderId="0" xfId="45" applyFont="1" applyFill="1" applyBorder="1" applyAlignment="1">
      <alignment horizontal="center" vertical="center" wrapText="1"/>
    </xf>
    <xf numFmtId="0" fontId="34" fillId="0" borderId="10" xfId="45" applyFont="1" applyFill="1" applyBorder="1" applyAlignment="1">
      <alignment horizontal="center" vertical="center"/>
    </xf>
    <xf numFmtId="0" fontId="44" fillId="0" borderId="10" xfId="36" applyFont="1" applyBorder="1" applyAlignment="1">
      <alignment wrapText="1"/>
    </xf>
    <xf numFmtId="0" fontId="37" fillId="0" borderId="0" xfId="37" applyFont="1" applyAlignment="1">
      <alignment horizontal="right"/>
    </xf>
    <xf numFmtId="0" fontId="11" fillId="24" borderId="0" xfId="37" applyFont="1" applyFill="1"/>
    <xf numFmtId="0" fontId="46" fillId="0" borderId="0" xfId="37" applyFont="1"/>
    <xf numFmtId="0" fontId="46" fillId="0" borderId="0" xfId="55" applyFont="1" applyAlignment="1">
      <alignment horizontal="center" vertical="center"/>
    </xf>
    <xf numFmtId="0" fontId="46" fillId="0" borderId="0" xfId="37" applyFont="1" applyFill="1" applyBorder="1" applyAlignment="1">
      <alignment horizontal="center" vertical="center" wrapText="1"/>
    </xf>
    <xf numFmtId="0" fontId="46" fillId="0" borderId="0" xfId="37" applyFont="1" applyFill="1" applyBorder="1" applyAlignment="1">
      <alignment horizontal="left" vertical="center" wrapText="1"/>
    </xf>
    <xf numFmtId="0" fontId="47" fillId="0" borderId="0" xfId="36" applyFont="1"/>
    <xf numFmtId="0" fontId="11" fillId="0" borderId="10" xfId="36" applyFont="1" applyBorder="1" applyAlignment="1">
      <alignment horizontal="center" vertical="center" wrapText="1"/>
    </xf>
    <xf numFmtId="0" fontId="37" fillId="24" borderId="0" xfId="37" applyFont="1" applyFill="1" applyAlignment="1">
      <alignment horizontal="right" vertical="center"/>
    </xf>
    <xf numFmtId="0" fontId="37" fillId="24" borderId="0" xfId="37" applyFont="1" applyFill="1" applyAlignment="1">
      <alignment horizontal="right"/>
    </xf>
    <xf numFmtId="0" fontId="11" fillId="24" borderId="0" xfId="37" applyFont="1" applyFill="1" applyBorder="1"/>
    <xf numFmtId="0" fontId="35" fillId="24" borderId="0" xfId="55" applyFont="1" applyFill="1" applyAlignment="1">
      <alignment vertical="center"/>
    </xf>
    <xf numFmtId="0" fontId="37" fillId="24" borderId="0" xfId="37" applyFont="1" applyFill="1"/>
    <xf numFmtId="0" fontId="11" fillId="24" borderId="10" xfId="37" applyFont="1" applyFill="1" applyBorder="1"/>
    <xf numFmtId="0" fontId="32" fillId="0" borderId="18" xfId="45" applyFont="1" applyFill="1" applyBorder="1" applyAlignment="1">
      <alignment horizontal="center"/>
    </xf>
    <xf numFmtId="0" fontId="33" fillId="0" borderId="10" xfId="45" applyFont="1" applyFill="1" applyBorder="1" applyAlignment="1">
      <alignment horizontal="center" vertical="center" textRotation="90" wrapText="1"/>
    </xf>
    <xf numFmtId="0" fontId="11" fillId="0" borderId="0" xfId="37" applyFont="1" applyAlignment="1">
      <alignment horizontal="center" vertical="center" wrapText="1"/>
    </xf>
    <xf numFmtId="49" fontId="48" fillId="24" borderId="0" xfId="57" applyNumberFormat="1" applyFont="1" applyFill="1" applyAlignment="1">
      <alignment horizontal="center" vertical="center"/>
    </xf>
    <xf numFmtId="0" fontId="11" fillId="24" borderId="0" xfId="57" applyFont="1" applyFill="1" applyAlignment="1">
      <alignment wrapText="1"/>
    </xf>
    <xf numFmtId="0" fontId="48" fillId="24" borderId="0" xfId="57" applyFont="1" applyFill="1" applyAlignment="1">
      <alignment horizontal="center" vertical="center" wrapText="1"/>
    </xf>
    <xf numFmtId="0" fontId="11" fillId="24" borderId="0" xfId="57" applyFont="1" applyFill="1" applyAlignment="1">
      <alignment horizontal="center" vertical="center" wrapText="1"/>
    </xf>
    <xf numFmtId="0" fontId="11" fillId="24" borderId="0" xfId="57" applyFont="1" applyFill="1"/>
    <xf numFmtId="0" fontId="38" fillId="24" borderId="0" xfId="0" applyFont="1" applyFill="1" applyAlignment="1">
      <alignment horizontal="right" vertical="center"/>
    </xf>
    <xf numFmtId="0" fontId="40" fillId="24" borderId="0" xfId="0" applyFont="1" applyFill="1" applyAlignment="1">
      <alignment horizontal="center" vertical="top"/>
    </xf>
    <xf numFmtId="0" fontId="38" fillId="24" borderId="0" xfId="0" applyFont="1" applyFill="1" applyAlignment="1">
      <alignment horizontal="justify" vertical="center"/>
    </xf>
    <xf numFmtId="0" fontId="53" fillId="0" borderId="32" xfId="57" applyFont="1" applyFill="1" applyBorder="1" applyAlignment="1">
      <alignment horizontal="center" vertical="center" wrapText="1"/>
    </xf>
    <xf numFmtId="0" fontId="11" fillId="24" borderId="0" xfId="57" applyFont="1" applyFill="1" applyAlignment="1">
      <alignment vertical="center"/>
    </xf>
    <xf numFmtId="49" fontId="48" fillId="0" borderId="25" xfId="0" applyNumberFormat="1" applyFont="1" applyFill="1" applyBorder="1" applyAlignment="1">
      <alignment horizontal="center" vertical="center"/>
    </xf>
    <xf numFmtId="0" fontId="11" fillId="0" borderId="26" xfId="0" applyFont="1" applyFill="1" applyBorder="1" applyAlignment="1">
      <alignment vertical="center" wrapText="1"/>
    </xf>
    <xf numFmtId="0" fontId="48" fillId="0" borderId="27" xfId="57" applyFont="1" applyFill="1" applyBorder="1" applyAlignment="1">
      <alignment horizontal="center" vertical="center"/>
    </xf>
    <xf numFmtId="0" fontId="48" fillId="0" borderId="36" xfId="57" applyFont="1" applyFill="1" applyBorder="1" applyAlignment="1">
      <alignment horizontal="center" vertical="center"/>
    </xf>
    <xf numFmtId="0" fontId="48" fillId="0" borderId="26" xfId="0" applyFont="1" applyFill="1" applyBorder="1" applyAlignment="1">
      <alignment horizontal="center" vertical="center"/>
    </xf>
    <xf numFmtId="164" fontId="11" fillId="0" borderId="26" xfId="624" applyNumberFormat="1" applyFont="1" applyFill="1" applyBorder="1" applyAlignment="1">
      <alignment horizontal="center" vertical="center"/>
    </xf>
    <xf numFmtId="49" fontId="48" fillId="0" borderId="29" xfId="0" applyNumberFormat="1" applyFont="1" applyFill="1" applyBorder="1" applyAlignment="1">
      <alignment horizontal="center" vertical="center"/>
    </xf>
    <xf numFmtId="0" fontId="11" fillId="0" borderId="10" xfId="57" applyFont="1" applyFill="1" applyBorder="1" applyAlignment="1">
      <alignment horizontal="left" vertical="center" indent="1"/>
    </xf>
    <xf numFmtId="0" fontId="48" fillId="0" borderId="30" xfId="57" applyFont="1" applyFill="1" applyBorder="1" applyAlignment="1">
      <alignment horizontal="center" vertical="center"/>
    </xf>
    <xf numFmtId="0" fontId="48" fillId="0" borderId="24" xfId="57" applyFont="1" applyFill="1" applyBorder="1" applyAlignment="1">
      <alignment horizontal="center" vertical="center"/>
    </xf>
    <xf numFmtId="0" fontId="48" fillId="0" borderId="10" xfId="0" applyFont="1" applyFill="1" applyBorder="1" applyAlignment="1">
      <alignment horizontal="center" vertical="center"/>
    </xf>
    <xf numFmtId="164" fontId="11" fillId="0" borderId="10" xfId="624" applyNumberFormat="1" applyFont="1" applyFill="1" applyBorder="1" applyAlignment="1">
      <alignment horizontal="center" vertical="center"/>
    </xf>
    <xf numFmtId="0" fontId="11" fillId="0" borderId="10" xfId="57" applyFont="1" applyFill="1" applyBorder="1" applyAlignment="1">
      <alignment horizontal="left" vertical="center" wrapText="1" indent="1"/>
    </xf>
    <xf numFmtId="0" fontId="11" fillId="0" borderId="10" xfId="57" applyFont="1" applyFill="1" applyBorder="1" applyAlignment="1">
      <alignment horizontal="left" vertical="center" indent="3"/>
    </xf>
    <xf numFmtId="0" fontId="11" fillId="0" borderId="10" xfId="57" applyFont="1" applyFill="1" applyBorder="1" applyAlignment="1">
      <alignment horizontal="left" vertical="center" wrapText="1" indent="3"/>
    </xf>
    <xf numFmtId="0" fontId="11" fillId="0" borderId="10" xfId="0" applyFont="1" applyFill="1" applyBorder="1" applyAlignment="1">
      <alignment horizontal="left" vertical="center" wrapText="1" indent="1"/>
    </xf>
    <xf numFmtId="0" fontId="11" fillId="0" borderId="10" xfId="57" applyFont="1" applyFill="1" applyBorder="1" applyAlignment="1">
      <alignment horizontal="left" vertical="center" wrapText="1" indent="5"/>
    </xf>
    <xf numFmtId="0" fontId="11" fillId="0" borderId="10" xfId="0" applyFont="1" applyFill="1" applyBorder="1" applyAlignment="1">
      <alignment horizontal="left" vertical="center" wrapText="1" indent="7"/>
    </xf>
    <xf numFmtId="49" fontId="48" fillId="0" borderId="37" xfId="0" applyNumberFormat="1" applyFont="1" applyFill="1" applyBorder="1" applyAlignment="1">
      <alignment horizontal="center" vertical="center"/>
    </xf>
    <xf numFmtId="0" fontId="11" fillId="0" borderId="11" xfId="57" applyFont="1" applyFill="1" applyBorder="1" applyAlignment="1">
      <alignment horizontal="left" vertical="center" indent="3"/>
    </xf>
    <xf numFmtId="0" fontId="48" fillId="0" borderId="38" xfId="57" applyFont="1" applyFill="1" applyBorder="1" applyAlignment="1">
      <alignment horizontal="center" vertical="center"/>
    </xf>
    <xf numFmtId="0" fontId="48" fillId="0" borderId="15" xfId="57" applyFont="1" applyFill="1" applyBorder="1" applyAlignment="1">
      <alignment horizontal="center" vertical="center"/>
    </xf>
    <xf numFmtId="0" fontId="11" fillId="24" borderId="26" xfId="0" applyFont="1" applyFill="1" applyBorder="1" applyAlignment="1">
      <alignment horizontal="left" vertical="center" wrapText="1" indent="1"/>
    </xf>
    <xf numFmtId="49" fontId="48" fillId="0" borderId="39" xfId="0" applyNumberFormat="1" applyFont="1" applyFill="1" applyBorder="1" applyAlignment="1">
      <alignment horizontal="center" vertical="center"/>
    </xf>
    <xf numFmtId="0" fontId="11" fillId="0" borderId="32" xfId="57" applyFont="1" applyFill="1" applyBorder="1" applyAlignment="1">
      <alignment horizontal="left" vertical="center" indent="3"/>
    </xf>
    <xf numFmtId="0" fontId="48" fillId="0" borderId="31" xfId="57" applyFont="1" applyFill="1" applyBorder="1" applyAlignment="1">
      <alignment horizontal="center" vertical="center"/>
    </xf>
    <xf numFmtId="0" fontId="48" fillId="0" borderId="40" xfId="57" applyFont="1" applyFill="1" applyBorder="1" applyAlignment="1">
      <alignment horizontal="center" vertical="center"/>
    </xf>
    <xf numFmtId="49" fontId="48" fillId="0" borderId="41" xfId="0" applyNumberFormat="1" applyFont="1" applyFill="1" applyBorder="1" applyAlignment="1">
      <alignment horizontal="center" vertical="center"/>
    </xf>
    <xf numFmtId="0" fontId="48" fillId="0" borderId="42" xfId="57" applyFont="1" applyFill="1" applyBorder="1" applyAlignment="1">
      <alignment horizontal="center" vertical="center"/>
    </xf>
    <xf numFmtId="0" fontId="48" fillId="0" borderId="21" xfId="57" applyFont="1" applyFill="1" applyBorder="1" applyAlignment="1">
      <alignment horizontal="center" vertical="center"/>
    </xf>
    <xf numFmtId="0" fontId="11" fillId="0" borderId="10" xfId="0" applyFont="1" applyFill="1" applyBorder="1" applyAlignment="1">
      <alignment vertical="center" wrapText="1"/>
    </xf>
    <xf numFmtId="0" fontId="11" fillId="0" borderId="32" xfId="0" applyFont="1" applyFill="1" applyBorder="1" applyAlignment="1">
      <alignment horizontal="left" vertical="center" wrapText="1" indent="1"/>
    </xf>
    <xf numFmtId="0" fontId="11" fillId="0" borderId="13" xfId="0" applyFont="1" applyFill="1" applyBorder="1" applyAlignment="1">
      <alignment vertical="center" wrapText="1"/>
    </xf>
    <xf numFmtId="0" fontId="11" fillId="0" borderId="11" xfId="0" applyFont="1" applyFill="1" applyBorder="1" applyAlignment="1">
      <alignment vertical="center" wrapText="1"/>
    </xf>
    <xf numFmtId="0" fontId="11" fillId="0" borderId="10" xfId="57" applyFont="1" applyFill="1" applyBorder="1" applyAlignment="1">
      <alignment horizontal="left" vertical="center" indent="5"/>
    </xf>
    <xf numFmtId="0" fontId="11" fillId="0" borderId="32" xfId="57" applyFont="1" applyFill="1" applyBorder="1" applyAlignment="1">
      <alignment horizontal="left" vertical="center" indent="5"/>
    </xf>
    <xf numFmtId="0" fontId="11" fillId="0" borderId="32" xfId="0" applyFont="1" applyFill="1" applyBorder="1" applyAlignment="1">
      <alignment vertical="center" wrapText="1"/>
    </xf>
    <xf numFmtId="164" fontId="11" fillId="0" borderId="31" xfId="624" applyNumberFormat="1" applyFont="1" applyFill="1" applyBorder="1" applyAlignment="1">
      <alignment horizontal="center" vertical="center"/>
    </xf>
    <xf numFmtId="0" fontId="48" fillId="0" borderId="30" xfId="57" applyFont="1" applyFill="1" applyBorder="1" applyAlignment="1">
      <alignment horizontal="center" vertical="center" wrapText="1"/>
    </xf>
    <xf numFmtId="49" fontId="53" fillId="0" borderId="39" xfId="57" applyNumberFormat="1" applyFont="1" applyFill="1" applyBorder="1" applyAlignment="1">
      <alignment horizontal="center" vertical="center"/>
    </xf>
    <xf numFmtId="0" fontId="53" fillId="0" borderId="31" xfId="57" applyFont="1" applyFill="1" applyBorder="1" applyAlignment="1">
      <alignment horizontal="center" vertical="center" wrapText="1"/>
    </xf>
    <xf numFmtId="0" fontId="53" fillId="0" borderId="40" xfId="57" applyFont="1" applyFill="1" applyBorder="1" applyAlignment="1">
      <alignment horizontal="center" vertical="center" wrapText="1"/>
    </xf>
    <xf numFmtId="0" fontId="53" fillId="0" borderId="32" xfId="57" applyFont="1" applyFill="1" applyBorder="1" applyAlignment="1">
      <alignment horizontal="center" vertical="center"/>
    </xf>
    <xf numFmtId="0" fontId="56" fillId="0" borderId="31" xfId="57" applyFont="1" applyFill="1" applyBorder="1" applyAlignment="1">
      <alignment horizontal="center" vertical="center"/>
    </xf>
    <xf numFmtId="0" fontId="37" fillId="0" borderId="13" xfId="57" applyFont="1" applyFill="1" applyBorder="1" applyAlignment="1">
      <alignment horizontal="center" vertical="center" wrapText="1"/>
    </xf>
    <xf numFmtId="164" fontId="11" fillId="0" borderId="13" xfId="57" applyNumberFormat="1" applyFont="1" applyFill="1" applyBorder="1" applyAlignment="1">
      <alignment horizontal="left" vertical="center" wrapText="1"/>
    </xf>
    <xf numFmtId="164" fontId="11" fillId="0" borderId="42" xfId="57" applyNumberFormat="1" applyFont="1" applyFill="1" applyBorder="1" applyAlignment="1">
      <alignment horizontal="left" vertical="center" wrapText="1"/>
    </xf>
    <xf numFmtId="0" fontId="11" fillId="0" borderId="10" xfId="0" applyFont="1" applyFill="1" applyBorder="1" applyAlignment="1">
      <alignment vertical="center"/>
    </xf>
    <xf numFmtId="0" fontId="37" fillId="0" borderId="10" xfId="0" applyFont="1" applyFill="1" applyBorder="1" applyAlignment="1">
      <alignment vertical="center"/>
    </xf>
    <xf numFmtId="164" fontId="11" fillId="0" borderId="10" xfId="57" applyNumberFormat="1" applyFont="1" applyFill="1" applyBorder="1" applyAlignment="1">
      <alignment horizontal="left" vertical="center" wrapText="1"/>
    </xf>
    <xf numFmtId="164" fontId="11" fillId="0" borderId="30" xfId="57" applyNumberFormat="1" applyFont="1" applyFill="1" applyBorder="1" applyAlignment="1">
      <alignment horizontal="left" vertical="center" wrapText="1"/>
    </xf>
    <xf numFmtId="0" fontId="37" fillId="0" borderId="10" xfId="0" applyNumberFormat="1" applyFont="1" applyFill="1" applyBorder="1" applyAlignment="1">
      <alignment vertical="center" wrapText="1"/>
    </xf>
    <xf numFmtId="0" fontId="11" fillId="0" borderId="10" xfId="57" applyFont="1" applyFill="1" applyBorder="1" applyAlignment="1">
      <alignment horizontal="left" vertical="center" indent="7"/>
    </xf>
    <xf numFmtId="164" fontId="11" fillId="0" borderId="10" xfId="57" applyNumberFormat="1" applyFont="1" applyFill="1" applyBorder="1" applyAlignment="1">
      <alignment horizontal="left" vertical="center" wrapText="1" indent="1"/>
    </xf>
    <xf numFmtId="0" fontId="49" fillId="24" borderId="0" xfId="58" applyFont="1" applyFill="1" applyAlignment="1">
      <alignment vertical="center" wrapText="1"/>
    </xf>
    <xf numFmtId="0" fontId="38" fillId="24" borderId="0" xfId="0" applyFont="1" applyFill="1" applyAlignment="1">
      <alignment horizontal="justify"/>
    </xf>
    <xf numFmtId="0" fontId="36" fillId="24" borderId="0" xfId="623" applyFont="1" applyFill="1" applyAlignment="1">
      <alignment vertical="center"/>
    </xf>
    <xf numFmtId="0" fontId="37" fillId="0" borderId="10" xfId="0" applyFont="1" applyFill="1" applyBorder="1" applyAlignment="1">
      <alignment vertical="center" wrapText="1"/>
    </xf>
    <xf numFmtId="0" fontId="11" fillId="0" borderId="11" xfId="0" applyFont="1" applyFill="1" applyBorder="1" applyAlignment="1">
      <alignment horizontal="left" vertical="center" wrapText="1" indent="1"/>
    </xf>
    <xf numFmtId="0" fontId="37" fillId="0" borderId="32" xfId="0" applyFont="1" applyFill="1" applyBorder="1" applyAlignment="1">
      <alignment vertical="center"/>
    </xf>
    <xf numFmtId="164" fontId="11" fillId="0" borderId="11" xfId="57" applyNumberFormat="1" applyFont="1" applyFill="1" applyBorder="1" applyAlignment="1">
      <alignment horizontal="left" vertical="center" wrapText="1"/>
    </xf>
    <xf numFmtId="164" fontId="11" fillId="0" borderId="38" xfId="57" applyNumberFormat="1" applyFont="1" applyFill="1" applyBorder="1" applyAlignment="1">
      <alignment horizontal="left" vertical="center" wrapText="1"/>
    </xf>
    <xf numFmtId="0" fontId="48" fillId="0" borderId="27" xfId="57" applyFont="1" applyFill="1" applyBorder="1" applyAlignment="1">
      <alignment horizontal="center" vertical="center" wrapText="1"/>
    </xf>
    <xf numFmtId="0" fontId="48" fillId="0" borderId="36" xfId="57" applyFont="1" applyFill="1" applyBorder="1" applyAlignment="1">
      <alignment horizontal="center" vertical="center" wrapText="1"/>
    </xf>
    <xf numFmtId="0" fontId="11" fillId="0" borderId="13" xfId="57" applyFont="1" applyFill="1" applyBorder="1" applyAlignment="1">
      <alignment horizontal="center" vertical="center" wrapText="1"/>
    </xf>
    <xf numFmtId="0" fontId="11" fillId="0" borderId="26" xfId="57" applyFont="1" applyFill="1" applyBorder="1"/>
    <xf numFmtId="0" fontId="11" fillId="0" borderId="27" xfId="57" applyFont="1" applyFill="1" applyBorder="1"/>
    <xf numFmtId="49" fontId="48" fillId="0" borderId="29" xfId="57" applyNumberFormat="1" applyFont="1" applyFill="1" applyBorder="1" applyAlignment="1">
      <alignment horizontal="center" vertical="center"/>
    </xf>
    <xf numFmtId="0" fontId="11" fillId="0" borderId="10" xfId="57" applyFont="1" applyFill="1" applyBorder="1" applyAlignment="1">
      <alignment horizontal="center" vertical="center" wrapText="1"/>
    </xf>
    <xf numFmtId="0" fontId="11" fillId="0" borderId="10" xfId="57" applyFont="1" applyFill="1" applyBorder="1"/>
    <xf numFmtId="0" fontId="11" fillId="0" borderId="30" xfId="57" applyFont="1" applyFill="1" applyBorder="1"/>
    <xf numFmtId="0" fontId="48" fillId="0" borderId="24" xfId="57" applyFont="1" applyFill="1" applyBorder="1" applyAlignment="1">
      <alignment horizontal="center" vertical="center" wrapText="1"/>
    </xf>
    <xf numFmtId="49" fontId="48" fillId="0" borderId="39" xfId="57" applyNumberFormat="1" applyFont="1" applyFill="1" applyBorder="1" applyAlignment="1">
      <alignment horizontal="center" vertical="center"/>
    </xf>
    <xf numFmtId="0" fontId="11" fillId="0" borderId="32" xfId="57" applyFont="1" applyFill="1" applyBorder="1" applyAlignment="1">
      <alignment horizontal="left" vertical="center" wrapText="1" indent="3"/>
    </xf>
    <xf numFmtId="0" fontId="11" fillId="0" borderId="32" xfId="57" applyFont="1" applyFill="1" applyBorder="1" applyAlignment="1">
      <alignment horizontal="center" vertical="center" wrapText="1"/>
    </xf>
    <xf numFmtId="0" fontId="11" fillId="0" borderId="32" xfId="57" applyFont="1" applyFill="1" applyBorder="1"/>
    <xf numFmtId="0" fontId="11" fillId="0" borderId="31" xfId="57" applyFont="1" applyFill="1" applyBorder="1"/>
    <xf numFmtId="49" fontId="48" fillId="0" borderId="0" xfId="57" applyNumberFormat="1" applyFont="1" applyFill="1" applyAlignment="1">
      <alignment horizontal="center" vertical="center"/>
    </xf>
    <xf numFmtId="0" fontId="11" fillId="0" borderId="0" xfId="57" applyFont="1" applyFill="1" applyAlignment="1">
      <alignment wrapText="1"/>
    </xf>
    <xf numFmtId="0" fontId="48" fillId="0" borderId="0" xfId="57" applyFont="1" applyFill="1" applyAlignment="1">
      <alignment horizontal="center" vertical="center" wrapText="1"/>
    </xf>
    <xf numFmtId="0" fontId="11" fillId="0" borderId="0" xfId="57" applyFont="1" applyFill="1" applyAlignment="1">
      <alignment horizontal="center" vertical="center" wrapText="1"/>
    </xf>
    <xf numFmtId="0" fontId="11" fillId="0" borderId="0" xfId="57" applyFont="1" applyFill="1"/>
    <xf numFmtId="0" fontId="33" fillId="24" borderId="10" xfId="45" applyFont="1" applyFill="1" applyBorder="1" applyAlignment="1">
      <alignment horizontal="center" vertical="center" textRotation="90" wrapText="1"/>
    </xf>
    <xf numFmtId="0" fontId="40" fillId="0" borderId="0" xfId="55" applyFont="1"/>
    <xf numFmtId="0" fontId="40" fillId="0" borderId="0" xfId="55" applyFont="1" applyBorder="1"/>
    <xf numFmtId="0" fontId="40" fillId="0" borderId="0" xfId="55" applyFont="1" applyAlignment="1">
      <alignment vertical="center"/>
    </xf>
    <xf numFmtId="0" fontId="57" fillId="0" borderId="0" xfId="55" applyFont="1"/>
    <xf numFmtId="0" fontId="40" fillId="0" borderId="10" xfId="55" applyFont="1" applyBorder="1" applyAlignment="1">
      <alignment horizontal="center" vertical="center" textRotation="90"/>
    </xf>
    <xf numFmtId="0" fontId="40" fillId="0" borderId="10" xfId="55" applyFont="1" applyBorder="1" applyAlignment="1">
      <alignment horizontal="center" vertical="center" textRotation="90" wrapText="1"/>
    </xf>
    <xf numFmtId="49" fontId="35" fillId="0" borderId="10" xfId="55" applyNumberFormat="1" applyFont="1" applyBorder="1" applyAlignment="1">
      <alignment horizontal="center" vertical="center"/>
    </xf>
    <xf numFmtId="0" fontId="35" fillId="0" borderId="10" xfId="55" applyFont="1" applyBorder="1" applyAlignment="1">
      <alignment horizontal="center"/>
    </xf>
    <xf numFmtId="0" fontId="35" fillId="0" borderId="10" xfId="55" applyFont="1" applyBorder="1" applyAlignment="1">
      <alignment horizontal="center" vertical="center"/>
    </xf>
    <xf numFmtId="0" fontId="58" fillId="0" borderId="10" xfId="55" applyFont="1" applyFill="1" applyBorder="1" applyAlignment="1">
      <alignment horizontal="center"/>
    </xf>
    <xf numFmtId="0" fontId="35" fillId="0" borderId="0" xfId="55" applyFont="1"/>
    <xf numFmtId="0" fontId="35" fillId="0" borderId="0" xfId="55" applyFont="1" applyAlignment="1">
      <alignment horizontal="center" vertical="center"/>
    </xf>
    <xf numFmtId="0" fontId="11" fillId="24" borderId="10" xfId="37" applyFont="1" applyFill="1" applyBorder="1" applyAlignment="1">
      <alignment horizontal="center" vertical="center" wrapText="1"/>
    </xf>
    <xf numFmtId="0" fontId="35" fillId="24" borderId="0" xfId="55" applyFont="1" applyFill="1" applyAlignment="1">
      <alignment horizontal="center" vertical="center"/>
    </xf>
    <xf numFmtId="0" fontId="11" fillId="0" borderId="10" xfId="37" applyFont="1" applyFill="1" applyBorder="1" applyAlignment="1">
      <alignment horizontal="center"/>
    </xf>
    <xf numFmtId="0" fontId="11" fillId="24" borderId="0" xfId="37" applyFont="1" applyFill="1" applyAlignment="1">
      <alignment horizontal="center"/>
    </xf>
    <xf numFmtId="0" fontId="11" fillId="24" borderId="10" xfId="37" applyFont="1" applyFill="1" applyBorder="1" applyAlignment="1">
      <alignment horizontal="center" vertical="center" textRotation="90" wrapText="1"/>
    </xf>
    <xf numFmtId="0" fontId="11" fillId="0" borderId="0" xfId="280" applyFont="1" applyFill="1" applyAlignment="1">
      <alignment horizontal="left" vertical="center" wrapText="1"/>
    </xf>
    <xf numFmtId="0" fontId="35" fillId="0" borderId="0" xfId="55" applyFont="1" applyAlignment="1">
      <alignment horizontal="center" vertical="center"/>
    </xf>
    <xf numFmtId="0" fontId="46" fillId="0" borderId="12" xfId="37" applyFont="1" applyFill="1" applyBorder="1" applyAlignment="1">
      <alignment horizontal="center" vertical="center" wrapText="1"/>
    </xf>
    <xf numFmtId="0" fontId="37" fillId="0" borderId="0" xfId="37" applyFont="1" applyFill="1" applyAlignment="1">
      <alignment wrapText="1"/>
    </xf>
    <xf numFmtId="0" fontId="37" fillId="0" borderId="0" xfId="37" applyFont="1" applyFill="1" applyBorder="1" applyAlignment="1">
      <alignment horizontal="center"/>
    </xf>
    <xf numFmtId="0" fontId="59" fillId="0" borderId="0" xfId="37" applyFont="1" applyFill="1" applyBorder="1" applyAlignment="1">
      <alignment horizontal="center"/>
    </xf>
    <xf numFmtId="0" fontId="37" fillId="24" borderId="0" xfId="37" applyFont="1" applyFill="1" applyBorder="1" applyAlignment="1"/>
    <xf numFmtId="0" fontId="37" fillId="24" borderId="0" xfId="37" applyFont="1" applyFill="1" applyAlignment="1">
      <alignment wrapText="1"/>
    </xf>
    <xf numFmtId="0" fontId="37" fillId="24" borderId="0" xfId="37" applyFont="1" applyFill="1" applyBorder="1" applyAlignment="1">
      <alignment horizontal="center"/>
    </xf>
    <xf numFmtId="0" fontId="37" fillId="24" borderId="0" xfId="0" applyFont="1" applyFill="1" applyAlignment="1"/>
    <xf numFmtId="0" fontId="60" fillId="24" borderId="0" xfId="55" applyFont="1" applyFill="1" applyAlignment="1">
      <alignment vertical="center"/>
    </xf>
    <xf numFmtId="0" fontId="37" fillId="0" borderId="0" xfId="37" applyFont="1" applyFill="1" applyBorder="1" applyAlignment="1"/>
    <xf numFmtId="0" fontId="37" fillId="0" borderId="0" xfId="0" applyFont="1" applyFill="1" applyAlignment="1"/>
    <xf numFmtId="0" fontId="60" fillId="0" borderId="0" xfId="55" applyFont="1" applyAlignment="1">
      <alignment vertical="center"/>
    </xf>
    <xf numFmtId="0" fontId="11" fillId="0" borderId="0" xfId="46" applyFont="1" applyBorder="1" applyAlignment="1"/>
    <xf numFmtId="0" fontId="33" fillId="0" borderId="0" xfId="45" applyFont="1" applyFill="1" applyBorder="1" applyAlignment="1">
      <alignment vertical="center"/>
    </xf>
    <xf numFmtId="0" fontId="33" fillId="0" borderId="0" xfId="45" applyFont="1" applyBorder="1" applyAlignment="1">
      <alignment vertical="center"/>
    </xf>
    <xf numFmtId="0" fontId="33" fillId="0" borderId="10" xfId="45" applyFont="1" applyFill="1" applyBorder="1" applyAlignment="1">
      <alignment horizontal="center" vertical="center" wrapText="1"/>
    </xf>
    <xf numFmtId="0" fontId="11" fillId="0" borderId="11" xfId="37" applyFont="1" applyFill="1" applyBorder="1" applyAlignment="1">
      <alignment horizontal="center" vertical="center" wrapText="1"/>
    </xf>
    <xf numFmtId="0" fontId="33" fillId="0" borderId="10" xfId="45" applyFont="1" applyFill="1" applyBorder="1" applyAlignment="1">
      <alignment horizontal="center" vertical="center"/>
    </xf>
    <xf numFmtId="0" fontId="33" fillId="24" borderId="10" xfId="45" applyFont="1" applyFill="1" applyBorder="1" applyAlignment="1">
      <alignment horizontal="center" vertical="center"/>
    </xf>
    <xf numFmtId="0" fontId="11" fillId="24" borderId="10" xfId="0" applyFont="1" applyFill="1" applyBorder="1" applyAlignment="1">
      <alignment horizontal="center" vertical="center" wrapText="1"/>
    </xf>
    <xf numFmtId="0" fontId="11" fillId="0" borderId="10" xfId="0" applyFont="1" applyFill="1" applyBorder="1" applyAlignment="1">
      <alignment horizontal="center" vertical="center" wrapText="1"/>
    </xf>
    <xf numFmtId="165" fontId="11" fillId="0" borderId="10" xfId="0" applyNumberFormat="1" applyFont="1" applyFill="1" applyBorder="1" applyAlignment="1">
      <alignment horizontal="center" vertical="center" wrapText="1"/>
    </xf>
    <xf numFmtId="165" fontId="11" fillId="0" borderId="0" xfId="0" applyNumberFormat="1" applyFont="1" applyFill="1" applyBorder="1" applyAlignment="1">
      <alignment horizontal="center" vertical="center" wrapText="1"/>
    </xf>
    <xf numFmtId="0" fontId="37" fillId="0" borderId="0" xfId="37" applyFont="1" applyFill="1" applyBorder="1" applyAlignment="1">
      <alignment vertical="center"/>
    </xf>
    <xf numFmtId="0" fontId="11" fillId="0" borderId="0" xfId="46" applyFont="1" applyFill="1" applyBorder="1" applyAlignment="1"/>
    <xf numFmtId="0" fontId="11" fillId="0" borderId="0" xfId="46" applyFont="1" applyAlignment="1"/>
    <xf numFmtId="0" fontId="34" fillId="24" borderId="10" xfId="45" applyFont="1" applyFill="1" applyBorder="1" applyAlignment="1">
      <alignment horizontal="center" vertical="center"/>
    </xf>
    <xf numFmtId="165" fontId="11" fillId="24" borderId="10" xfId="0" applyNumberFormat="1" applyFont="1" applyFill="1" applyBorder="1" applyAlignment="1">
      <alignment horizontal="center" vertical="center" wrapText="1"/>
    </xf>
    <xf numFmtId="0" fontId="35" fillId="0" borderId="0" xfId="37" applyFont="1" applyFill="1" applyBorder="1" applyAlignment="1">
      <alignment horizontal="center" vertical="center"/>
    </xf>
    <xf numFmtId="0" fontId="35" fillId="0" borderId="0" xfId="37" applyFont="1" applyFill="1" applyBorder="1" applyAlignment="1">
      <alignment horizontal="center"/>
    </xf>
    <xf numFmtId="0" fontId="34" fillId="0" borderId="18" xfId="45" applyFont="1" applyFill="1" applyBorder="1" applyAlignment="1">
      <alignment horizontal="center" vertical="center"/>
    </xf>
    <xf numFmtId="0" fontId="37" fillId="0" borderId="0" xfId="37" applyFont="1" applyFill="1" applyBorder="1" applyAlignment="1">
      <alignment vertical="center" wrapText="1"/>
    </xf>
    <xf numFmtId="165" fontId="11" fillId="0" borderId="18" xfId="0" applyNumberFormat="1" applyFont="1" applyFill="1" applyBorder="1" applyAlignment="1">
      <alignment horizontal="center" vertical="center" wrapText="1"/>
    </xf>
    <xf numFmtId="0" fontId="35" fillId="0" borderId="0" xfId="55" applyFont="1" applyBorder="1" applyAlignment="1">
      <alignment horizontal="center" vertical="center" wrapText="1"/>
    </xf>
    <xf numFmtId="0" fontId="35" fillId="24" borderId="10" xfId="55" applyFont="1" applyFill="1" applyBorder="1" applyAlignment="1">
      <alignment horizontal="center" vertical="center" wrapText="1"/>
    </xf>
    <xf numFmtId="49" fontId="35" fillId="0" borderId="10" xfId="55" applyNumberFormat="1" applyFont="1" applyBorder="1" applyAlignment="1">
      <alignment horizontal="center"/>
    </xf>
    <xf numFmtId="0" fontId="35" fillId="0" borderId="10" xfId="55" applyFont="1" applyBorder="1" applyAlignment="1">
      <alignment horizontal="center" vertical="center" wrapText="1"/>
    </xf>
    <xf numFmtId="0" fontId="11" fillId="24" borderId="10" xfId="37" applyFont="1" applyFill="1" applyBorder="1" applyAlignment="1">
      <alignment horizontal="center" vertical="center" wrapText="1"/>
    </xf>
    <xf numFmtId="0" fontId="11" fillId="0" borderId="11" xfId="37" applyFont="1" applyFill="1" applyBorder="1" applyAlignment="1">
      <alignment horizontal="center" vertical="center" wrapText="1"/>
    </xf>
    <xf numFmtId="0" fontId="11" fillId="0" borderId="10" xfId="0" applyFont="1" applyFill="1" applyBorder="1" applyAlignment="1">
      <alignment horizontal="center" vertical="center" textRotation="90" wrapText="1"/>
    </xf>
    <xf numFmtId="0" fontId="35" fillId="24" borderId="10" xfId="55" applyFont="1" applyFill="1" applyBorder="1" applyAlignment="1">
      <alignment vertical="center" wrapText="1"/>
    </xf>
    <xf numFmtId="0" fontId="44" fillId="0" borderId="10" xfId="36" applyFont="1" applyBorder="1" applyAlignment="1">
      <alignment horizontal="center" wrapText="1"/>
    </xf>
    <xf numFmtId="0" fontId="11" fillId="0" borderId="15" xfId="280" applyFont="1" applyFill="1" applyBorder="1" applyAlignment="1">
      <alignment vertical="center" wrapText="1"/>
    </xf>
    <xf numFmtId="0" fontId="48" fillId="0" borderId="10" xfId="57" applyFont="1" applyFill="1" applyBorder="1" applyAlignment="1">
      <alignment horizontal="center" vertical="center" wrapText="1"/>
    </xf>
    <xf numFmtId="0" fontId="48" fillId="0" borderId="18" xfId="57" applyFont="1" applyFill="1" applyBorder="1" applyAlignment="1">
      <alignment horizontal="center" vertical="center" wrapText="1"/>
    </xf>
    <xf numFmtId="49" fontId="50" fillId="0" borderId="11" xfId="57" applyNumberFormat="1" applyFont="1" applyFill="1" applyBorder="1" applyAlignment="1">
      <alignment horizontal="center" vertical="center"/>
    </xf>
    <xf numFmtId="0" fontId="50" fillId="0" borderId="11" xfId="57" applyFont="1" applyFill="1" applyBorder="1" applyAlignment="1">
      <alignment horizontal="center" vertical="center" wrapText="1"/>
    </xf>
    <xf numFmtId="0" fontId="50" fillId="24" borderId="31" xfId="57" applyFont="1" applyFill="1" applyBorder="1" applyAlignment="1">
      <alignment horizontal="center" vertical="center" wrapText="1"/>
    </xf>
    <xf numFmtId="0" fontId="50" fillId="0" borderId="32" xfId="57" applyFont="1" applyFill="1" applyBorder="1" applyAlignment="1">
      <alignment horizontal="center" vertical="center" wrapText="1"/>
    </xf>
    <xf numFmtId="0" fontId="11" fillId="0" borderId="27" xfId="0" applyFont="1" applyFill="1" applyBorder="1"/>
    <xf numFmtId="0" fontId="11" fillId="0" borderId="30" xfId="0" applyFont="1" applyFill="1" applyBorder="1"/>
    <xf numFmtId="0" fontId="11" fillId="0" borderId="10" xfId="0" applyFont="1" applyFill="1" applyBorder="1"/>
    <xf numFmtId="0" fontId="11" fillId="0" borderId="11" xfId="0" applyFont="1" applyFill="1" applyBorder="1"/>
    <xf numFmtId="0" fontId="11" fillId="0" borderId="38" xfId="0" applyFont="1" applyFill="1" applyBorder="1"/>
    <xf numFmtId="0" fontId="11" fillId="0" borderId="26" xfId="0" applyFont="1" applyFill="1" applyBorder="1"/>
    <xf numFmtId="0" fontId="11" fillId="0" borderId="32" xfId="0" applyFont="1" applyFill="1" applyBorder="1"/>
    <xf numFmtId="0" fontId="11" fillId="0" borderId="31" xfId="0" applyFont="1" applyFill="1" applyBorder="1"/>
    <xf numFmtId="0" fontId="11" fillId="0" borderId="13" xfId="0" applyFont="1" applyFill="1" applyBorder="1"/>
    <xf numFmtId="0" fontId="11" fillId="0" borderId="42" xfId="0" applyFont="1" applyFill="1" applyBorder="1"/>
    <xf numFmtId="0" fontId="11" fillId="0" borderId="13" xfId="0" applyFont="1" applyFill="1" applyBorder="1" applyAlignment="1">
      <alignment horizontal="center" vertical="center"/>
    </xf>
    <xf numFmtId="0" fontId="11" fillId="0" borderId="42" xfId="0" applyFont="1" applyFill="1" applyBorder="1" applyAlignment="1">
      <alignment horizontal="center" vertical="center"/>
    </xf>
    <xf numFmtId="0" fontId="11" fillId="0" borderId="10" xfId="0" applyFont="1" applyFill="1" applyBorder="1" applyAlignment="1">
      <alignment horizontal="center" vertical="center"/>
    </xf>
    <xf numFmtId="0" fontId="11" fillId="0" borderId="30" xfId="0" applyFont="1" applyFill="1" applyBorder="1" applyAlignment="1">
      <alignment horizontal="center" vertical="center"/>
    </xf>
    <xf numFmtId="49" fontId="48" fillId="0" borderId="15" xfId="57" applyNumberFormat="1" applyFont="1" applyFill="1" applyBorder="1" applyAlignment="1">
      <alignment horizontal="left" vertical="center"/>
    </xf>
    <xf numFmtId="49" fontId="63" fillId="24" borderId="0" xfId="57" applyNumberFormat="1" applyFont="1" applyFill="1" applyAlignment="1">
      <alignment horizontal="center" vertical="center"/>
    </xf>
    <xf numFmtId="0" fontId="63" fillId="24" borderId="0" xfId="57" applyFont="1" applyFill="1" applyAlignment="1">
      <alignment wrapText="1"/>
    </xf>
    <xf numFmtId="0" fontId="63" fillId="24" borderId="0" xfId="57" applyFont="1" applyFill="1"/>
    <xf numFmtId="0" fontId="64" fillId="24" borderId="0" xfId="0" applyFont="1" applyFill="1" applyAlignment="1">
      <alignment horizontal="right" vertical="center"/>
    </xf>
    <xf numFmtId="0" fontId="64" fillId="24" borderId="0" xfId="0" applyFont="1" applyFill="1" applyAlignment="1">
      <alignment horizontal="center" vertical="top"/>
    </xf>
    <xf numFmtId="0" fontId="64" fillId="24" borderId="0" xfId="0" applyFont="1" applyFill="1" applyAlignment="1">
      <alignment horizontal="justify" vertical="center"/>
    </xf>
    <xf numFmtId="0" fontId="63" fillId="24" borderId="0" xfId="57" applyFont="1" applyFill="1" applyAlignment="1">
      <alignment vertical="center"/>
    </xf>
    <xf numFmtId="0" fontId="63" fillId="24" borderId="0" xfId="57" applyFont="1" applyFill="1" applyAlignment="1">
      <alignment horizontal="center" vertical="center" wrapText="1"/>
    </xf>
    <xf numFmtId="0" fontId="63" fillId="24" borderId="0" xfId="37" applyFont="1" applyFill="1" applyAlignment="1">
      <alignment horizontal="right"/>
    </xf>
    <xf numFmtId="49" fontId="63" fillId="24" borderId="15" xfId="57" applyNumberFormat="1" applyFont="1" applyFill="1" applyBorder="1" applyAlignment="1">
      <alignment horizontal="left" vertical="center"/>
    </xf>
    <xf numFmtId="0" fontId="63" fillId="0" borderId="0" xfId="57" applyFont="1" applyFill="1"/>
    <xf numFmtId="0" fontId="63" fillId="25" borderId="10" xfId="57" applyFont="1" applyFill="1" applyBorder="1" applyAlignment="1">
      <alignment horizontal="center" vertical="center" wrapText="1"/>
    </xf>
    <xf numFmtId="0" fontId="63" fillId="25" borderId="18" xfId="57" applyFont="1" applyFill="1" applyBorder="1" applyAlignment="1">
      <alignment horizontal="center" vertical="center" wrapText="1"/>
    </xf>
    <xf numFmtId="2" fontId="64" fillId="0" borderId="10" xfId="0" applyNumberFormat="1" applyFont="1" applyFill="1" applyBorder="1" applyAlignment="1">
      <alignment horizontal="center" vertical="center"/>
    </xf>
    <xf numFmtId="2" fontId="64" fillId="0" borderId="11" xfId="0" applyNumberFormat="1" applyFont="1" applyFill="1" applyBorder="1" applyAlignment="1">
      <alignment horizontal="center" vertical="center"/>
    </xf>
    <xf numFmtId="2" fontId="64" fillId="0" borderId="25" xfId="0" applyNumberFormat="1" applyFont="1" applyFill="1" applyBorder="1" applyAlignment="1">
      <alignment horizontal="center" vertical="center"/>
    </xf>
    <xf numFmtId="2" fontId="64" fillId="0" borderId="10" xfId="57" applyNumberFormat="1" applyFont="1" applyFill="1" applyBorder="1" applyAlignment="1">
      <alignment horizontal="center" vertical="center"/>
    </xf>
    <xf numFmtId="0" fontId="64" fillId="0" borderId="10" xfId="0" applyNumberFormat="1" applyFont="1" applyFill="1" applyBorder="1" applyAlignment="1">
      <alignment horizontal="center" vertical="center"/>
    </xf>
    <xf numFmtId="2" fontId="64" fillId="0" borderId="13" xfId="0" applyNumberFormat="1" applyFont="1" applyFill="1" applyBorder="1" applyAlignment="1">
      <alignment horizontal="center" vertical="center"/>
    </xf>
    <xf numFmtId="0" fontId="64" fillId="0" borderId="10" xfId="0" applyNumberFormat="1" applyFont="1" applyFill="1" applyBorder="1" applyAlignment="1">
      <alignment horizontal="center" vertical="center" wrapText="1"/>
    </xf>
    <xf numFmtId="0" fontId="64" fillId="0" borderId="32" xfId="0" applyNumberFormat="1" applyFont="1" applyFill="1" applyBorder="1" applyAlignment="1">
      <alignment horizontal="center" vertical="center" wrapText="1"/>
    </xf>
    <xf numFmtId="0" fontId="64" fillId="0" borderId="26" xfId="0" applyNumberFormat="1" applyFont="1" applyFill="1" applyBorder="1" applyAlignment="1">
      <alignment horizontal="center" vertical="center"/>
    </xf>
    <xf numFmtId="49" fontId="66" fillId="0" borderId="11" xfId="57" applyNumberFormat="1" applyFont="1" applyFill="1" applyBorder="1" applyAlignment="1">
      <alignment horizontal="center" vertical="center"/>
    </xf>
    <xf numFmtId="0" fontId="66" fillId="0" borderId="11" xfId="57" applyFont="1" applyFill="1" applyBorder="1" applyAlignment="1">
      <alignment horizontal="center" vertical="center" wrapText="1"/>
    </xf>
    <xf numFmtId="0" fontId="66" fillId="0" borderId="31" xfId="57" applyFont="1" applyFill="1" applyBorder="1" applyAlignment="1">
      <alignment horizontal="center" vertical="center" wrapText="1"/>
    </xf>
    <xf numFmtId="0" fontId="66" fillId="0" borderId="32" xfId="57" applyFont="1" applyFill="1" applyBorder="1" applyAlignment="1">
      <alignment horizontal="center" vertical="center" wrapText="1"/>
    </xf>
    <xf numFmtId="0" fontId="64" fillId="0" borderId="0" xfId="57" applyFont="1" applyFill="1"/>
    <xf numFmtId="0" fontId="64" fillId="0" borderId="0" xfId="57" applyFont="1" applyFill="1" applyAlignment="1">
      <alignment vertical="center"/>
    </xf>
    <xf numFmtId="49" fontId="64" fillId="0" borderId="25" xfId="0" applyNumberFormat="1" applyFont="1" applyFill="1" applyBorder="1" applyAlignment="1">
      <alignment horizontal="center" vertical="center"/>
    </xf>
    <xf numFmtId="0" fontId="64" fillId="0" borderId="26" xfId="0" applyFont="1" applyFill="1" applyBorder="1" applyAlignment="1">
      <alignment vertical="center" wrapText="1"/>
    </xf>
    <xf numFmtId="0" fontId="64" fillId="0" borderId="27" xfId="57" applyFont="1" applyFill="1" applyBorder="1" applyAlignment="1">
      <alignment horizontal="center" vertical="center"/>
    </xf>
    <xf numFmtId="2" fontId="64" fillId="0" borderId="48" xfId="0" applyNumberFormat="1" applyFont="1" applyFill="1" applyBorder="1" applyAlignment="1">
      <alignment horizontal="center" vertical="center"/>
    </xf>
    <xf numFmtId="0" fontId="64" fillId="0" borderId="47" xfId="0" applyNumberFormat="1" applyFont="1" applyFill="1" applyBorder="1" applyAlignment="1">
      <alignment horizontal="center" vertical="center" wrapText="1"/>
    </xf>
    <xf numFmtId="49" fontId="64" fillId="0" borderId="29" xfId="0" applyNumberFormat="1" applyFont="1" applyFill="1" applyBorder="1" applyAlignment="1">
      <alignment horizontal="center" vertical="center"/>
    </xf>
    <xf numFmtId="0" fontId="64" fillId="0" borderId="10" xfId="57" applyFont="1" applyFill="1" applyBorder="1" applyAlignment="1">
      <alignment horizontal="left" vertical="center" indent="1"/>
    </xf>
    <xf numFmtId="0" fontId="64" fillId="0" borderId="30" xfId="57" applyFont="1" applyFill="1" applyBorder="1" applyAlignment="1">
      <alignment horizontal="center" vertical="center"/>
    </xf>
    <xf numFmtId="2" fontId="64" fillId="0" borderId="10" xfId="0" applyNumberFormat="1" applyFont="1" applyFill="1" applyBorder="1" applyAlignment="1">
      <alignment horizontal="center" vertical="center" wrapText="1"/>
    </xf>
    <xf numFmtId="0" fontId="64" fillId="0" borderId="49" xfId="0" applyNumberFormat="1" applyFont="1" applyFill="1" applyBorder="1" applyAlignment="1">
      <alignment horizontal="center" vertical="center" wrapText="1"/>
    </xf>
    <xf numFmtId="0" fontId="64" fillId="0" borderId="10" xfId="57" applyFont="1" applyFill="1" applyBorder="1" applyAlignment="1">
      <alignment horizontal="left" vertical="center" wrapText="1" indent="1"/>
    </xf>
    <xf numFmtId="2" fontId="64" fillId="0" borderId="18" xfId="0" applyNumberFormat="1" applyFont="1" applyFill="1" applyBorder="1" applyAlignment="1">
      <alignment horizontal="center" vertical="center"/>
    </xf>
    <xf numFmtId="0" fontId="64" fillId="0" borderId="29" xfId="0" applyNumberFormat="1" applyFont="1" applyFill="1" applyBorder="1" applyAlignment="1">
      <alignment horizontal="center" vertical="center"/>
    </xf>
    <xf numFmtId="0" fontId="64" fillId="0" borderId="10" xfId="57" applyFont="1" applyFill="1" applyBorder="1" applyAlignment="1">
      <alignment horizontal="left" vertical="center" indent="3"/>
    </xf>
    <xf numFmtId="2" fontId="64" fillId="0" borderId="29" xfId="0" applyNumberFormat="1" applyFont="1" applyFill="1" applyBorder="1" applyAlignment="1">
      <alignment horizontal="center" vertical="center"/>
    </xf>
    <xf numFmtId="2" fontId="64" fillId="0" borderId="50" xfId="0" applyNumberFormat="1" applyFont="1" applyFill="1" applyBorder="1" applyAlignment="1">
      <alignment horizontal="center" vertical="center"/>
    </xf>
    <xf numFmtId="2" fontId="64" fillId="0" borderId="0" xfId="57" applyNumberFormat="1" applyFont="1" applyFill="1"/>
    <xf numFmtId="2" fontId="64" fillId="0" borderId="0" xfId="57" applyNumberFormat="1" applyFont="1" applyFill="1" applyAlignment="1">
      <alignment vertical="center"/>
    </xf>
    <xf numFmtId="0" fontId="64" fillId="0" borderId="10" xfId="57" applyFont="1" applyFill="1" applyBorder="1" applyAlignment="1">
      <alignment horizontal="left" vertical="center" wrapText="1" indent="3"/>
    </xf>
    <xf numFmtId="0" fontId="64" fillId="0" borderId="10" xfId="0" applyFont="1" applyFill="1" applyBorder="1" applyAlignment="1">
      <alignment horizontal="left" vertical="center" wrapText="1" indent="1"/>
    </xf>
    <xf numFmtId="4" fontId="64" fillId="0" borderId="0" xfId="57" applyNumberFormat="1" applyFont="1" applyFill="1"/>
    <xf numFmtId="4" fontId="64" fillId="0" borderId="0" xfId="57" applyNumberFormat="1" applyFont="1" applyFill="1" applyAlignment="1">
      <alignment vertical="center"/>
    </xf>
    <xf numFmtId="0" fontId="64" fillId="0" borderId="10" xfId="57" applyFont="1" applyFill="1" applyBorder="1" applyAlignment="1">
      <alignment horizontal="left" vertical="center" wrapText="1" indent="5"/>
    </xf>
    <xf numFmtId="0" fontId="64" fillId="0" borderId="10" xfId="0" applyFont="1" applyFill="1" applyBorder="1" applyAlignment="1">
      <alignment horizontal="left" vertical="center" wrapText="1" indent="7"/>
    </xf>
    <xf numFmtId="49" fontId="64" fillId="0" borderId="37" xfId="0" applyNumberFormat="1" applyFont="1" applyFill="1" applyBorder="1" applyAlignment="1">
      <alignment horizontal="center" vertical="center"/>
    </xf>
    <xf numFmtId="0" fontId="64" fillId="0" borderId="11" xfId="57" applyFont="1" applyFill="1" applyBorder="1" applyAlignment="1">
      <alignment horizontal="left" vertical="center" indent="3"/>
    </xf>
    <xf numFmtId="0" fontId="64" fillId="0" borderId="38" xfId="57" applyFont="1" applyFill="1" applyBorder="1" applyAlignment="1">
      <alignment horizontal="center" vertical="center"/>
    </xf>
    <xf numFmtId="0" fontId="64" fillId="0" borderId="37" xfId="0" applyNumberFormat="1" applyFont="1" applyFill="1" applyBorder="1" applyAlignment="1">
      <alignment horizontal="center" vertical="center"/>
    </xf>
    <xf numFmtId="2" fontId="64" fillId="0" borderId="11" xfId="0" applyNumberFormat="1" applyFont="1" applyFill="1" applyBorder="1" applyAlignment="1">
      <alignment horizontal="center" vertical="center" wrapText="1"/>
    </xf>
    <xf numFmtId="0" fontId="64" fillId="0" borderId="51" xfId="0" applyNumberFormat="1" applyFont="1" applyFill="1" applyBorder="1" applyAlignment="1">
      <alignment horizontal="center" vertical="center" wrapText="1"/>
    </xf>
    <xf numFmtId="0" fontId="64" fillId="0" borderId="26" xfId="0" applyFont="1" applyFill="1" applyBorder="1" applyAlignment="1">
      <alignment horizontal="left" vertical="center" wrapText="1" indent="1"/>
    </xf>
    <xf numFmtId="2" fontId="64" fillId="0" borderId="26" xfId="0" applyNumberFormat="1" applyFont="1" applyFill="1" applyBorder="1" applyAlignment="1">
      <alignment horizontal="center" vertical="center"/>
    </xf>
    <xf numFmtId="0" fontId="64" fillId="0" borderId="27" xfId="0" applyNumberFormat="1" applyFont="1" applyFill="1" applyBorder="1" applyAlignment="1">
      <alignment horizontal="center" vertical="center" wrapText="1"/>
    </xf>
    <xf numFmtId="0" fontId="64" fillId="0" borderId="26" xfId="57" applyFont="1" applyFill="1" applyBorder="1" applyAlignment="1">
      <alignment horizontal="center" vertical="center"/>
    </xf>
    <xf numFmtId="0" fontId="64" fillId="0" borderId="10" xfId="57" applyFont="1" applyFill="1" applyBorder="1" applyAlignment="1">
      <alignment horizontal="center" vertical="center"/>
    </xf>
    <xf numFmtId="0" fontId="64" fillId="0" borderId="30" xfId="0" applyNumberFormat="1" applyFont="1" applyFill="1" applyBorder="1" applyAlignment="1">
      <alignment horizontal="center" vertical="center" wrapText="1"/>
    </xf>
    <xf numFmtId="0" fontId="64" fillId="0" borderId="10" xfId="0" applyFont="1" applyFill="1" applyBorder="1" applyAlignment="1">
      <alignment vertical="center" wrapText="1"/>
    </xf>
    <xf numFmtId="49" fontId="64" fillId="0" borderId="39" xfId="0" applyNumberFormat="1" applyFont="1" applyFill="1" applyBorder="1" applyAlignment="1">
      <alignment horizontal="center" vertical="center"/>
    </xf>
    <xf numFmtId="0" fontId="64" fillId="0" borderId="32" xfId="0" applyFont="1" applyFill="1" applyBorder="1" applyAlignment="1">
      <alignment horizontal="left" vertical="center" wrapText="1" indent="1"/>
    </xf>
    <xf numFmtId="0" fontId="64" fillId="0" borderId="32" xfId="57" applyFont="1" applyFill="1" applyBorder="1" applyAlignment="1">
      <alignment horizontal="center" vertical="center"/>
    </xf>
    <xf numFmtId="0" fontId="64" fillId="0" borderId="31" xfId="0" applyNumberFormat="1" applyFont="1" applyFill="1" applyBorder="1" applyAlignment="1">
      <alignment horizontal="center" vertical="center" wrapText="1"/>
    </xf>
    <xf numFmtId="2" fontId="64" fillId="0" borderId="32" xfId="0" applyNumberFormat="1" applyFont="1" applyFill="1" applyBorder="1" applyAlignment="1">
      <alignment horizontal="center" vertical="center" wrapText="1"/>
    </xf>
    <xf numFmtId="0" fontId="64" fillId="0" borderId="42" xfId="0" applyNumberFormat="1" applyFont="1" applyFill="1" applyBorder="1" applyAlignment="1">
      <alignment horizontal="center" vertical="center" wrapText="1"/>
    </xf>
    <xf numFmtId="0" fontId="64" fillId="0" borderId="31" xfId="57" applyFont="1" applyFill="1" applyBorder="1" applyAlignment="1">
      <alignment horizontal="center" vertical="center"/>
    </xf>
    <xf numFmtId="0" fontId="64" fillId="0" borderId="39" xfId="0" applyNumberFormat="1" applyFont="1" applyFill="1" applyBorder="1" applyAlignment="1">
      <alignment horizontal="center" vertical="center"/>
    </xf>
    <xf numFmtId="0" fontId="64" fillId="0" borderId="32" xfId="0" applyNumberFormat="1" applyFont="1" applyFill="1" applyBorder="1" applyAlignment="1">
      <alignment horizontal="center" vertical="center"/>
    </xf>
    <xf numFmtId="0" fontId="64" fillId="0" borderId="52" xfId="0" applyNumberFormat="1" applyFont="1" applyFill="1" applyBorder="1" applyAlignment="1">
      <alignment horizontal="center" vertical="center" wrapText="1"/>
    </xf>
    <xf numFmtId="0" fontId="64" fillId="0" borderId="27" xfId="0" applyNumberFormat="1" applyFont="1" applyFill="1" applyBorder="1" applyAlignment="1">
      <alignment horizontal="left" vertical="center" wrapText="1"/>
    </xf>
    <xf numFmtId="0" fontId="64" fillId="0" borderId="30" xfId="0" applyNumberFormat="1" applyFont="1" applyFill="1" applyBorder="1" applyAlignment="1">
      <alignment horizontal="left" vertical="center" wrapText="1"/>
    </xf>
    <xf numFmtId="0" fontId="68" fillId="0" borderId="10" xfId="0" applyFont="1" applyFill="1" applyBorder="1" applyAlignment="1">
      <alignment vertical="center" wrapText="1"/>
    </xf>
    <xf numFmtId="0" fontId="64" fillId="0" borderId="50" xfId="0" applyNumberFormat="1" applyFont="1" applyFill="1" applyBorder="1" applyAlignment="1">
      <alignment horizontal="center" vertical="center"/>
    </xf>
    <xf numFmtId="0" fontId="64" fillId="0" borderId="11" xfId="0" applyFont="1" applyFill="1" applyBorder="1" applyAlignment="1">
      <alignment vertical="center" wrapText="1"/>
    </xf>
    <xf numFmtId="0" fontId="64" fillId="0" borderId="38" xfId="0" applyNumberFormat="1" applyFont="1" applyFill="1" applyBorder="1" applyAlignment="1">
      <alignment horizontal="center" vertical="center" wrapText="1"/>
    </xf>
    <xf numFmtId="0" fontId="64" fillId="0" borderId="25" xfId="0" applyNumberFormat="1" applyFont="1" applyFill="1" applyBorder="1" applyAlignment="1">
      <alignment horizontal="center" vertical="center"/>
    </xf>
    <xf numFmtId="0" fontId="64" fillId="0" borderId="10" xfId="57" applyFont="1" applyFill="1" applyBorder="1" applyAlignment="1">
      <alignment horizontal="left" vertical="center" indent="5"/>
    </xf>
    <xf numFmtId="0" fontId="64" fillId="0" borderId="32" xfId="57" applyFont="1" applyFill="1" applyBorder="1" applyAlignment="1">
      <alignment horizontal="left" vertical="center" indent="5"/>
    </xf>
    <xf numFmtId="2" fontId="64" fillId="0" borderId="32" xfId="0" applyNumberFormat="1" applyFont="1" applyFill="1" applyBorder="1" applyAlignment="1">
      <alignment horizontal="center" vertical="center"/>
    </xf>
    <xf numFmtId="2" fontId="64" fillId="0" borderId="31" xfId="0" applyNumberFormat="1" applyFont="1" applyFill="1" applyBorder="1" applyAlignment="1">
      <alignment horizontal="center" vertical="center" wrapText="1"/>
    </xf>
    <xf numFmtId="0" fontId="64" fillId="0" borderId="26" xfId="0" applyFont="1" applyFill="1" applyBorder="1" applyAlignment="1">
      <alignment horizontal="center" vertical="center"/>
    </xf>
    <xf numFmtId="0" fontId="64" fillId="0" borderId="27" xfId="0" applyFont="1" applyFill="1" applyBorder="1" applyAlignment="1">
      <alignment horizontal="center" vertical="center"/>
    </xf>
    <xf numFmtId="0" fontId="64" fillId="0" borderId="49" xfId="0" applyNumberFormat="1" applyFont="1" applyFill="1" applyBorder="1" applyAlignment="1">
      <alignment horizontal="center" vertical="center"/>
    </xf>
    <xf numFmtId="49" fontId="64" fillId="0" borderId="41" xfId="0" applyNumberFormat="1" applyFont="1" applyFill="1" applyBorder="1" applyAlignment="1">
      <alignment horizontal="center" vertical="center"/>
    </xf>
    <xf numFmtId="0" fontId="64" fillId="0" borderId="13" xfId="0" applyFont="1" applyFill="1" applyBorder="1" applyAlignment="1">
      <alignment vertical="center" wrapText="1"/>
    </xf>
    <xf numFmtId="0" fontId="64" fillId="0" borderId="42" xfId="57" applyFont="1" applyFill="1" applyBorder="1" applyAlignment="1">
      <alignment horizontal="center" vertical="center"/>
    </xf>
    <xf numFmtId="0" fontId="64" fillId="0" borderId="49" xfId="0" applyNumberFormat="1" applyFont="1" applyFill="1" applyBorder="1" applyAlignment="1">
      <alignment horizontal="left" vertical="center" wrapText="1"/>
    </xf>
    <xf numFmtId="0" fontId="64" fillId="0" borderId="30" xfId="0" applyFont="1" applyFill="1" applyBorder="1" applyAlignment="1">
      <alignment horizontal="center" vertical="center"/>
    </xf>
    <xf numFmtId="0" fontId="64" fillId="0" borderId="32" xfId="0" applyFont="1" applyFill="1" applyBorder="1" applyAlignment="1">
      <alignment vertical="center" wrapText="1"/>
    </xf>
    <xf numFmtId="0" fontId="64" fillId="0" borderId="10" xfId="57" applyFont="1" applyFill="1" applyBorder="1" applyAlignment="1">
      <alignment horizontal="center" vertical="center" wrapText="1"/>
    </xf>
    <xf numFmtId="0" fontId="64" fillId="0" borderId="18" xfId="57" applyFont="1" applyFill="1" applyBorder="1" applyAlignment="1">
      <alignment horizontal="center" vertical="center" wrapText="1"/>
    </xf>
    <xf numFmtId="49" fontId="69" fillId="0" borderId="39" xfId="57" applyNumberFormat="1" applyFont="1" applyFill="1" applyBorder="1" applyAlignment="1">
      <alignment horizontal="center" vertical="center"/>
    </xf>
    <xf numFmtId="0" fontId="69" fillId="0" borderId="32" xfId="57" applyFont="1" applyFill="1" applyBorder="1" applyAlignment="1">
      <alignment horizontal="center" vertical="center" wrapText="1"/>
    </xf>
    <xf numFmtId="0" fontId="69" fillId="0" borderId="31" xfId="57" applyFont="1" applyFill="1" applyBorder="1" applyAlignment="1">
      <alignment horizontal="center" vertical="center" wrapText="1"/>
    </xf>
    <xf numFmtId="0" fontId="69" fillId="0" borderId="40" xfId="57" applyFont="1" applyFill="1" applyBorder="1" applyAlignment="1">
      <alignment horizontal="center" vertical="center" wrapText="1"/>
    </xf>
    <xf numFmtId="0" fontId="69" fillId="0" borderId="32" xfId="57" applyFont="1" applyFill="1" applyBorder="1" applyAlignment="1">
      <alignment horizontal="center" vertical="center"/>
    </xf>
    <xf numFmtId="0" fontId="68" fillId="0" borderId="31" xfId="57" applyFont="1" applyFill="1" applyBorder="1" applyAlignment="1">
      <alignment horizontal="center" vertical="center"/>
    </xf>
    <xf numFmtId="0" fontId="64" fillId="0" borderId="10" xfId="0" applyFont="1" applyFill="1" applyBorder="1" applyAlignment="1">
      <alignment vertical="center"/>
    </xf>
    <xf numFmtId="0" fontId="64" fillId="0" borderId="10" xfId="57" applyFont="1" applyFill="1" applyBorder="1" applyAlignment="1">
      <alignment horizontal="left" vertical="center" indent="7"/>
    </xf>
    <xf numFmtId="0" fontId="70" fillId="0" borderId="0" xfId="58" applyFont="1" applyFill="1" applyAlignment="1">
      <alignment vertical="center" wrapText="1"/>
    </xf>
    <xf numFmtId="0" fontId="64" fillId="0" borderId="0" xfId="0" applyFont="1" applyFill="1" applyAlignment="1">
      <alignment horizontal="justify"/>
    </xf>
    <xf numFmtId="0" fontId="71" fillId="0" borderId="0" xfId="623" applyFont="1" applyFill="1" applyAlignment="1">
      <alignment vertical="center"/>
    </xf>
    <xf numFmtId="0" fontId="64" fillId="0" borderId="27" xfId="57" applyFont="1" applyFill="1" applyBorder="1" applyAlignment="1">
      <alignment horizontal="center" vertical="center" wrapText="1"/>
    </xf>
    <xf numFmtId="49" fontId="64" fillId="0" borderId="29" xfId="57" applyNumberFormat="1" applyFont="1" applyFill="1" applyBorder="1" applyAlignment="1">
      <alignment horizontal="center" vertical="center"/>
    </xf>
    <xf numFmtId="0" fontId="64" fillId="0" borderId="30" xfId="57" applyFont="1" applyFill="1" applyBorder="1" applyAlignment="1">
      <alignment horizontal="center" vertical="center" wrapText="1"/>
    </xf>
    <xf numFmtId="49" fontId="64" fillId="0" borderId="39" xfId="57" applyNumberFormat="1" applyFont="1" applyFill="1" applyBorder="1" applyAlignment="1">
      <alignment horizontal="center" vertical="center"/>
    </xf>
    <xf numFmtId="0" fontId="64" fillId="0" borderId="32" xfId="57" applyFont="1" applyFill="1" applyBorder="1" applyAlignment="1">
      <alignment horizontal="left" vertical="center" wrapText="1" indent="3"/>
    </xf>
    <xf numFmtId="49" fontId="64" fillId="0" borderId="0" xfId="57" applyNumberFormat="1" applyFont="1" applyFill="1" applyAlignment="1">
      <alignment horizontal="center" vertical="center"/>
    </xf>
    <xf numFmtId="0" fontId="64" fillId="0" borderId="0" xfId="57" applyFont="1" applyFill="1" applyAlignment="1">
      <alignment wrapText="1"/>
    </xf>
    <xf numFmtId="0" fontId="64" fillId="0" borderId="0" xfId="57" applyFont="1" applyFill="1" applyAlignment="1">
      <alignment horizontal="center" vertical="center" wrapText="1"/>
    </xf>
    <xf numFmtId="0" fontId="64" fillId="24" borderId="0" xfId="55" applyFont="1" applyFill="1" applyAlignment="1">
      <alignment vertical="center"/>
    </xf>
    <xf numFmtId="2" fontId="64" fillId="24" borderId="0" xfId="57" applyNumberFormat="1" applyFont="1" applyFill="1"/>
    <xf numFmtId="2" fontId="64" fillId="24" borderId="10" xfId="0" applyNumberFormat="1" applyFont="1" applyFill="1" applyBorder="1" applyAlignment="1">
      <alignment horizontal="center" vertical="center"/>
    </xf>
    <xf numFmtId="4" fontId="63" fillId="24" borderId="0" xfId="57" applyNumberFormat="1" applyFont="1" applyFill="1" applyAlignment="1">
      <alignment horizontal="center" vertical="center" wrapText="1"/>
    </xf>
    <xf numFmtId="4" fontId="64" fillId="24" borderId="0" xfId="55" applyNumberFormat="1" applyFont="1" applyFill="1" applyAlignment="1">
      <alignment vertical="center"/>
    </xf>
    <xf numFmtId="4" fontId="63" fillId="24" borderId="0" xfId="57" applyNumberFormat="1" applyFont="1" applyFill="1"/>
    <xf numFmtId="4" fontId="63" fillId="25" borderId="18" xfId="57" applyNumberFormat="1" applyFont="1" applyFill="1" applyBorder="1" applyAlignment="1">
      <alignment horizontal="center" vertical="center" wrapText="1"/>
    </xf>
    <xf numFmtId="4" fontId="64" fillId="0" borderId="48" xfId="0" applyNumberFormat="1" applyFont="1" applyFill="1" applyBorder="1" applyAlignment="1">
      <alignment horizontal="center" vertical="center"/>
    </xf>
    <xf numFmtId="4" fontId="64" fillId="0" borderId="11" xfId="0" applyNumberFormat="1" applyFont="1" applyFill="1" applyBorder="1" applyAlignment="1">
      <alignment horizontal="center" vertical="center"/>
    </xf>
    <xf numFmtId="4" fontId="64" fillId="0" borderId="10" xfId="0" applyNumberFormat="1" applyFont="1" applyFill="1" applyBorder="1" applyAlignment="1">
      <alignment horizontal="center" vertical="center"/>
    </xf>
    <xf numFmtId="4" fontId="64" fillId="0" borderId="13" xfId="0" applyNumberFormat="1" applyFont="1" applyFill="1" applyBorder="1" applyAlignment="1">
      <alignment horizontal="center" vertical="center"/>
    </xf>
    <xf numFmtId="4" fontId="64" fillId="24" borderId="10" xfId="0" applyNumberFormat="1" applyFont="1" applyFill="1" applyBorder="1" applyAlignment="1">
      <alignment horizontal="center" vertical="center"/>
    </xf>
    <xf numFmtId="4" fontId="64" fillId="24" borderId="11" xfId="0" applyNumberFormat="1" applyFont="1" applyFill="1" applyBorder="1" applyAlignment="1">
      <alignment horizontal="center" vertical="center"/>
    </xf>
    <xf numFmtId="4" fontId="64" fillId="0" borderId="25" xfId="0" applyNumberFormat="1" applyFont="1" applyFill="1" applyBorder="1" applyAlignment="1">
      <alignment horizontal="center" vertical="center"/>
    </xf>
    <xf numFmtId="4" fontId="64" fillId="0" borderId="26" xfId="0" applyNumberFormat="1" applyFont="1" applyFill="1" applyBorder="1" applyAlignment="1">
      <alignment horizontal="center" vertical="center"/>
    </xf>
    <xf numFmtId="4" fontId="64" fillId="0" borderId="10" xfId="0" applyNumberFormat="1" applyFont="1" applyFill="1" applyBorder="1" applyAlignment="1">
      <alignment horizontal="center" vertical="center" wrapText="1"/>
    </xf>
    <xf numFmtId="4" fontId="64" fillId="0" borderId="32" xfId="0" applyNumberFormat="1" applyFont="1" applyFill="1" applyBorder="1" applyAlignment="1">
      <alignment horizontal="center" vertical="center" wrapText="1"/>
    </xf>
    <xf numFmtId="4" fontId="64" fillId="0" borderId="39" xfId="0" applyNumberFormat="1" applyFont="1" applyFill="1" applyBorder="1" applyAlignment="1">
      <alignment horizontal="center" vertical="center"/>
    </xf>
    <xf numFmtId="4" fontId="64" fillId="0" borderId="32" xfId="0" applyNumberFormat="1" applyFont="1" applyFill="1" applyBorder="1" applyAlignment="1">
      <alignment horizontal="center" vertical="center"/>
    </xf>
    <xf numFmtId="4" fontId="64" fillId="0" borderId="29" xfId="0" applyNumberFormat="1" applyFont="1" applyFill="1" applyBorder="1" applyAlignment="1">
      <alignment horizontal="center" vertical="center"/>
    </xf>
    <xf numFmtId="4" fontId="64" fillId="0" borderId="18" xfId="57" applyNumberFormat="1" applyFont="1" applyFill="1" applyBorder="1" applyAlignment="1">
      <alignment horizontal="center" vertical="center" wrapText="1"/>
    </xf>
    <xf numFmtId="4" fontId="64" fillId="0" borderId="10" xfId="57" applyNumberFormat="1" applyFont="1" applyFill="1" applyBorder="1" applyAlignment="1">
      <alignment horizontal="center" vertical="center"/>
    </xf>
    <xf numFmtId="4" fontId="64" fillId="0" borderId="0" xfId="57" applyNumberFormat="1" applyFont="1" applyFill="1" applyAlignment="1">
      <alignment horizontal="center" vertical="center" wrapText="1"/>
    </xf>
    <xf numFmtId="2" fontId="64" fillId="24" borderId="29" xfId="0" applyNumberFormat="1" applyFont="1" applyFill="1" applyBorder="1" applyAlignment="1">
      <alignment horizontal="center" vertical="center"/>
    </xf>
    <xf numFmtId="2" fontId="64" fillId="24" borderId="50" xfId="0" applyNumberFormat="1" applyFont="1" applyFill="1" applyBorder="1" applyAlignment="1">
      <alignment horizontal="center" vertical="center"/>
    </xf>
    <xf numFmtId="0" fontId="64" fillId="0" borderId="12" xfId="57" applyFont="1" applyFill="1" applyBorder="1" applyAlignment="1">
      <alignment horizontal="center" vertical="center"/>
    </xf>
    <xf numFmtId="4" fontId="64" fillId="0" borderId="17" xfId="0" applyNumberFormat="1" applyFont="1" applyFill="1" applyBorder="1" applyAlignment="1">
      <alignment horizontal="center" vertical="center"/>
    </xf>
    <xf numFmtId="0" fontId="38" fillId="0" borderId="0" xfId="55" applyFont="1" applyAlignment="1">
      <alignment horizontal="center" vertical="center"/>
    </xf>
    <xf numFmtId="0" fontId="60" fillId="0" borderId="0" xfId="55" applyFont="1" applyAlignment="1">
      <alignment horizontal="center" vertical="center"/>
    </xf>
    <xf numFmtId="0" fontId="11" fillId="24" borderId="10" xfId="37" applyFont="1" applyFill="1" applyBorder="1" applyAlignment="1">
      <alignment horizontal="center" vertical="center" wrapText="1"/>
    </xf>
    <xf numFmtId="0" fontId="11" fillId="24" borderId="10" xfId="0" applyFont="1" applyFill="1" applyBorder="1"/>
    <xf numFmtId="0" fontId="37" fillId="0" borderId="0" xfId="37" applyFont="1" applyFill="1" applyAlignment="1">
      <alignment horizontal="center" wrapText="1"/>
    </xf>
    <xf numFmtId="0" fontId="37" fillId="0" borderId="0" xfId="0" applyFont="1" applyFill="1" applyAlignment="1">
      <alignment horizontal="center"/>
    </xf>
    <xf numFmtId="0" fontId="11" fillId="0" borderId="10" xfId="37" applyFont="1" applyFill="1" applyBorder="1" applyAlignment="1">
      <alignment horizontal="center" vertical="center" wrapText="1"/>
    </xf>
    <xf numFmtId="0" fontId="35" fillId="0" borderId="0" xfId="55" applyFont="1" applyAlignment="1">
      <alignment horizontal="center" vertical="center"/>
    </xf>
    <xf numFmtId="0" fontId="11" fillId="24" borderId="10" xfId="37" applyFont="1" applyFill="1" applyBorder="1" applyAlignment="1">
      <alignment horizontal="center" vertical="center" textRotation="90" wrapText="1"/>
    </xf>
    <xf numFmtId="0" fontId="11" fillId="24" borderId="10" xfId="0" applyFont="1" applyFill="1" applyBorder="1" applyAlignment="1">
      <alignment horizontal="center" vertical="center" textRotation="90" wrapText="1"/>
    </xf>
    <xf numFmtId="0" fontId="11" fillId="0" borderId="10" xfId="0" applyFont="1" applyFill="1" applyBorder="1" applyAlignment="1">
      <alignment horizontal="center" vertical="center" textRotation="90" wrapText="1"/>
    </xf>
    <xf numFmtId="0" fontId="37" fillId="0" borderId="0" xfId="37" applyFont="1" applyFill="1" applyBorder="1" applyAlignment="1">
      <alignment horizontal="center"/>
    </xf>
    <xf numFmtId="0" fontId="11" fillId="24" borderId="11" xfId="37" applyFont="1" applyFill="1" applyBorder="1" applyAlignment="1">
      <alignment horizontal="center" vertical="center" wrapText="1"/>
    </xf>
    <xf numFmtId="0" fontId="11" fillId="24" borderId="17" xfId="37" applyFont="1" applyFill="1" applyBorder="1" applyAlignment="1">
      <alignment horizontal="center" vertical="center" wrapText="1"/>
    </xf>
    <xf numFmtId="0" fontId="11" fillId="24" borderId="13" xfId="37" applyFont="1" applyFill="1" applyBorder="1" applyAlignment="1">
      <alignment horizontal="center" vertical="center" wrapText="1"/>
    </xf>
    <xf numFmtId="0" fontId="11" fillId="0" borderId="10" xfId="0" applyFont="1" applyBorder="1"/>
    <xf numFmtId="0" fontId="11" fillId="0" borderId="10" xfId="37" applyFont="1" applyFill="1" applyBorder="1" applyAlignment="1">
      <alignment horizontal="center" vertical="center" textRotation="90" wrapText="1"/>
    </xf>
    <xf numFmtId="0" fontId="11" fillId="0" borderId="12" xfId="37" applyFont="1" applyFill="1" applyBorder="1" applyAlignment="1">
      <alignment horizontal="center" vertical="center" wrapText="1"/>
    </xf>
    <xf numFmtId="0" fontId="11" fillId="0" borderId="24" xfId="37" applyFont="1" applyFill="1" applyBorder="1" applyAlignment="1">
      <alignment horizontal="center" vertical="center" wrapText="1"/>
    </xf>
    <xf numFmtId="0" fontId="11" fillId="0" borderId="18" xfId="37" applyFont="1" applyFill="1" applyBorder="1" applyAlignment="1">
      <alignment horizontal="center" vertical="center" wrapText="1"/>
    </xf>
    <xf numFmtId="0" fontId="11" fillId="0" borderId="11" xfId="37" applyFont="1" applyFill="1" applyBorder="1" applyAlignment="1">
      <alignment horizontal="center" vertical="center" wrapText="1"/>
    </xf>
    <xf numFmtId="0" fontId="11" fillId="0" borderId="17" xfId="37" applyFont="1" applyFill="1" applyBorder="1" applyAlignment="1">
      <alignment horizontal="center" vertical="center" wrapText="1"/>
    </xf>
    <xf numFmtId="0" fontId="11" fillId="0" borderId="13" xfId="37" applyFont="1" applyFill="1" applyBorder="1" applyAlignment="1">
      <alignment horizontal="center" vertical="center" wrapText="1"/>
    </xf>
    <xf numFmtId="0" fontId="11" fillId="0" borderId="0" xfId="280" applyFont="1" applyFill="1" applyAlignment="1">
      <alignment horizontal="left" vertical="center" wrapText="1"/>
    </xf>
    <xf numFmtId="0" fontId="11" fillId="24" borderId="16" xfId="37" applyFont="1" applyFill="1" applyBorder="1" applyAlignment="1">
      <alignment horizontal="center" vertical="center" wrapText="1"/>
    </xf>
    <xf numFmtId="0" fontId="11" fillId="24" borderId="15" xfId="37" applyFont="1" applyFill="1" applyBorder="1" applyAlignment="1">
      <alignment horizontal="center" vertical="center" wrapText="1"/>
    </xf>
    <xf numFmtId="0" fontId="11" fillId="24" borderId="20" xfId="37" applyFont="1" applyFill="1" applyBorder="1" applyAlignment="1">
      <alignment horizontal="center" vertical="center" wrapText="1"/>
    </xf>
    <xf numFmtId="0" fontId="11" fillId="24" borderId="22" xfId="37" applyFont="1" applyFill="1" applyBorder="1" applyAlignment="1">
      <alignment horizontal="center" vertical="center" wrapText="1"/>
    </xf>
    <xf numFmtId="0" fontId="11" fillId="24" borderId="0" xfId="37" applyFont="1" applyFill="1" applyBorder="1" applyAlignment="1">
      <alignment horizontal="center" vertical="center" wrapText="1"/>
    </xf>
    <xf numFmtId="0" fontId="11" fillId="24" borderId="23" xfId="37" applyFont="1" applyFill="1" applyBorder="1" applyAlignment="1">
      <alignment horizontal="center" vertical="center" wrapText="1"/>
    </xf>
    <xf numFmtId="0" fontId="11" fillId="24" borderId="12" xfId="37" applyFont="1" applyFill="1" applyBorder="1" applyAlignment="1">
      <alignment horizontal="center" vertical="center" wrapText="1"/>
    </xf>
    <xf numFmtId="0" fontId="11" fillId="24" borderId="18" xfId="37" applyFont="1" applyFill="1" applyBorder="1" applyAlignment="1">
      <alignment horizontal="center" vertical="center" wrapText="1"/>
    </xf>
    <xf numFmtId="0" fontId="37" fillId="24" borderId="0" xfId="37" applyFont="1" applyFill="1" applyBorder="1" applyAlignment="1">
      <alignment horizontal="center"/>
    </xf>
    <xf numFmtId="0" fontId="11" fillId="24" borderId="21" xfId="37" applyFont="1" applyFill="1" applyBorder="1" applyAlignment="1">
      <alignment horizontal="center"/>
    </xf>
    <xf numFmtId="0" fontId="35" fillId="24" borderId="0" xfId="55" applyFont="1" applyFill="1" applyAlignment="1">
      <alignment horizontal="center" vertical="center"/>
    </xf>
    <xf numFmtId="0" fontId="37" fillId="24" borderId="0" xfId="37" applyFont="1" applyFill="1" applyAlignment="1">
      <alignment horizontal="center" wrapText="1"/>
    </xf>
    <xf numFmtId="0" fontId="37" fillId="24" borderId="0" xfId="0" applyFont="1" applyFill="1" applyAlignment="1">
      <alignment horizontal="center"/>
    </xf>
    <xf numFmtId="0" fontId="38" fillId="24" borderId="0" xfId="55" applyFont="1" applyFill="1" applyAlignment="1">
      <alignment horizontal="center" vertical="center"/>
    </xf>
    <xf numFmtId="0" fontId="33" fillId="24" borderId="11" xfId="45" applyFont="1" applyFill="1" applyBorder="1" applyAlignment="1">
      <alignment horizontal="center" vertical="center" wrapText="1"/>
    </xf>
    <xf numFmtId="0" fontId="33" fillId="24" borderId="17" xfId="45" applyFont="1" applyFill="1" applyBorder="1" applyAlignment="1">
      <alignment horizontal="center" vertical="center" wrapText="1"/>
    </xf>
    <xf numFmtId="0" fontId="33" fillId="24" borderId="13" xfId="45" applyFont="1" applyFill="1" applyBorder="1" applyAlignment="1">
      <alignment horizontal="center" vertical="center" wrapText="1"/>
    </xf>
    <xf numFmtId="0" fontId="33" fillId="0" borderId="10" xfId="45" applyFont="1" applyFill="1" applyBorder="1" applyAlignment="1">
      <alignment horizontal="center" vertical="center" wrapText="1"/>
    </xf>
    <xf numFmtId="0" fontId="11" fillId="0" borderId="0" xfId="46" applyFont="1" applyFill="1" applyBorder="1" applyAlignment="1">
      <alignment horizontal="center"/>
    </xf>
    <xf numFmtId="0" fontId="33" fillId="0" borderId="10" xfId="45" applyFont="1" applyFill="1" applyBorder="1" applyAlignment="1">
      <alignment horizontal="center" vertical="center"/>
    </xf>
    <xf numFmtId="0" fontId="11" fillId="0" borderId="15" xfId="37" applyFont="1" applyFill="1" applyBorder="1" applyAlignment="1">
      <alignment horizontal="left" wrapText="1"/>
    </xf>
    <xf numFmtId="0" fontId="34" fillId="0" borderId="10" xfId="45" applyFont="1" applyFill="1" applyBorder="1" applyAlignment="1">
      <alignment horizontal="center" vertical="center"/>
    </xf>
    <xf numFmtId="0" fontId="11" fillId="0" borderId="10" xfId="37" applyFont="1" applyFill="1" applyBorder="1" applyAlignment="1">
      <alignment horizontal="center"/>
    </xf>
    <xf numFmtId="0" fontId="11" fillId="0" borderId="21" xfId="46" applyFont="1" applyFill="1" applyBorder="1" applyAlignment="1">
      <alignment horizontal="center" wrapText="1"/>
    </xf>
    <xf numFmtId="0" fontId="11" fillId="0" borderId="10" xfId="37" applyFont="1" applyFill="1" applyBorder="1" applyAlignment="1">
      <alignment horizontal="center" vertical="center"/>
    </xf>
    <xf numFmtId="0" fontId="11" fillId="24" borderId="11" xfId="45" applyFont="1" applyFill="1" applyBorder="1" applyAlignment="1">
      <alignment horizontal="center" vertical="center" wrapText="1"/>
    </xf>
    <xf numFmtId="0" fontId="11" fillId="24" borderId="17" xfId="45" applyFont="1" applyFill="1" applyBorder="1" applyAlignment="1">
      <alignment horizontal="center" vertical="center" wrapText="1"/>
    </xf>
    <xf numFmtId="0" fontId="11" fillId="24" borderId="13" xfId="45" applyFont="1" applyFill="1" applyBorder="1" applyAlignment="1">
      <alignment horizontal="center" vertical="center" wrapText="1"/>
    </xf>
    <xf numFmtId="0" fontId="33" fillId="0" borderId="12" xfId="45" applyFont="1" applyFill="1" applyBorder="1" applyAlignment="1">
      <alignment horizontal="center" vertical="center" wrapText="1"/>
    </xf>
    <xf numFmtId="0" fontId="33" fillId="0" borderId="24" xfId="45" applyFont="1" applyFill="1" applyBorder="1" applyAlignment="1">
      <alignment horizontal="center" vertical="center" wrapText="1"/>
    </xf>
    <xf numFmtId="0" fontId="33" fillId="0" borderId="18" xfId="45" applyFont="1" applyFill="1" applyBorder="1" applyAlignment="1">
      <alignment horizontal="center" vertical="center" wrapText="1"/>
    </xf>
    <xf numFmtId="0" fontId="33" fillId="0" borderId="16" xfId="45" applyFont="1" applyFill="1" applyBorder="1" applyAlignment="1">
      <alignment horizontal="center" vertical="center" wrapText="1"/>
    </xf>
    <xf numFmtId="0" fontId="33" fillId="0" borderId="15" xfId="45" applyFont="1" applyFill="1" applyBorder="1" applyAlignment="1">
      <alignment horizontal="center" vertical="center" wrapText="1"/>
    </xf>
    <xf numFmtId="0" fontId="33" fillId="0" borderId="20" xfId="45" applyFont="1" applyFill="1" applyBorder="1" applyAlignment="1">
      <alignment horizontal="center" vertical="center" wrapText="1"/>
    </xf>
    <xf numFmtId="0" fontId="33" fillId="0" borderId="14" xfId="45" applyFont="1" applyFill="1" applyBorder="1" applyAlignment="1">
      <alignment horizontal="center" vertical="center" wrapText="1"/>
    </xf>
    <xf numFmtId="0" fontId="33" fillId="0" borderId="21" xfId="45" applyFont="1" applyFill="1" applyBorder="1" applyAlignment="1">
      <alignment horizontal="center" vertical="center" wrapText="1"/>
    </xf>
    <xf numFmtId="0" fontId="33" fillId="0" borderId="19" xfId="45" applyFont="1" applyFill="1" applyBorder="1" applyAlignment="1">
      <alignment horizontal="center" vertical="center" wrapText="1"/>
    </xf>
    <xf numFmtId="0" fontId="33" fillId="0" borderId="22" xfId="45" applyFont="1" applyFill="1" applyBorder="1" applyAlignment="1">
      <alignment horizontal="center" vertical="center" wrapText="1"/>
    </xf>
    <xf numFmtId="0" fontId="33" fillId="0" borderId="0" xfId="45" applyFont="1" applyFill="1" applyBorder="1" applyAlignment="1">
      <alignment horizontal="center" vertical="center" wrapText="1"/>
    </xf>
    <xf numFmtId="0" fontId="33" fillId="0" borderId="23" xfId="45" applyFont="1" applyFill="1" applyBorder="1" applyAlignment="1">
      <alignment horizontal="center" vertical="center" wrapText="1"/>
    </xf>
    <xf numFmtId="0" fontId="11" fillId="0" borderId="12" xfId="0" applyFont="1" applyFill="1" applyBorder="1" applyAlignment="1">
      <alignment horizontal="center" vertical="center" wrapText="1"/>
    </xf>
    <xf numFmtId="0" fontId="11" fillId="0" borderId="24" xfId="0" applyFont="1" applyFill="1" applyBorder="1" applyAlignment="1">
      <alignment horizontal="center" vertical="center" wrapText="1"/>
    </xf>
    <xf numFmtId="0" fontId="11" fillId="0" borderId="18" xfId="0" applyFont="1" applyFill="1" applyBorder="1" applyAlignment="1">
      <alignment horizontal="center" vertical="center" wrapText="1"/>
    </xf>
    <xf numFmtId="0" fontId="34" fillId="0" borderId="12" xfId="45" applyFont="1" applyFill="1" applyBorder="1" applyAlignment="1">
      <alignment horizontal="center" vertical="center"/>
    </xf>
    <xf numFmtId="0" fontId="34" fillId="0" borderId="24" xfId="45" applyFont="1" applyFill="1" applyBorder="1" applyAlignment="1">
      <alignment horizontal="center" vertical="center"/>
    </xf>
    <xf numFmtId="0" fontId="34" fillId="0" borderId="18" xfId="45" applyFont="1" applyFill="1" applyBorder="1" applyAlignment="1">
      <alignment horizontal="center" vertical="center"/>
    </xf>
    <xf numFmtId="0" fontId="37" fillId="0" borderId="0" xfId="37" applyFont="1" applyFill="1" applyBorder="1" applyAlignment="1">
      <alignment horizontal="center" vertical="center" wrapText="1"/>
    </xf>
    <xf numFmtId="0" fontId="35" fillId="0" borderId="0" xfId="55" applyFont="1" applyAlignment="1">
      <alignment horizontal="center" vertical="center" wrapText="1"/>
    </xf>
    <xf numFmtId="0" fontId="35" fillId="0" borderId="10" xfId="55" applyFont="1" applyBorder="1" applyAlignment="1">
      <alignment horizontal="center" vertical="center" textRotation="90" wrapText="1"/>
    </xf>
    <xf numFmtId="0" fontId="35" fillId="0" borderId="10" xfId="55" applyFont="1" applyBorder="1" applyAlignment="1">
      <alignment horizontal="center" vertical="center" wrapText="1"/>
    </xf>
    <xf numFmtId="0" fontId="38" fillId="0" borderId="21" xfId="55" applyFont="1" applyBorder="1" applyAlignment="1">
      <alignment horizontal="center" vertical="center"/>
    </xf>
    <xf numFmtId="0" fontId="35" fillId="24" borderId="10" xfId="55" applyFont="1" applyFill="1" applyBorder="1" applyAlignment="1">
      <alignment horizontal="center" vertical="center" wrapText="1"/>
    </xf>
    <xf numFmtId="0" fontId="35" fillId="0" borderId="0" xfId="55" applyFont="1" applyBorder="1" applyAlignment="1">
      <alignment horizontal="center" vertical="center" wrapText="1"/>
    </xf>
    <xf numFmtId="0" fontId="11" fillId="0" borderId="15" xfId="280" applyFont="1" applyFill="1" applyBorder="1" applyAlignment="1">
      <alignment horizontal="left" vertical="center" wrapText="1"/>
    </xf>
    <xf numFmtId="0" fontId="11" fillId="0" borderId="10" xfId="36" applyFont="1" applyBorder="1" applyAlignment="1">
      <alignment horizontal="center" vertical="center" wrapText="1"/>
    </xf>
    <xf numFmtId="0" fontId="11" fillId="0" borderId="0" xfId="36" applyFont="1" applyAlignment="1">
      <alignment horizontal="center" vertical="center" wrapText="1"/>
    </xf>
    <xf numFmtId="0" fontId="44" fillId="0" borderId="12" xfId="36" applyFont="1" applyBorder="1" applyAlignment="1">
      <alignment horizontal="center" wrapText="1"/>
    </xf>
    <xf numFmtId="0" fontId="44" fillId="0" borderId="24" xfId="36" applyFont="1" applyBorder="1" applyAlignment="1">
      <alignment horizontal="center" wrapText="1"/>
    </xf>
    <xf numFmtId="0" fontId="44" fillId="0" borderId="18" xfId="36" applyFont="1" applyBorder="1" applyAlignment="1">
      <alignment horizontal="center" wrapText="1"/>
    </xf>
    <xf numFmtId="0" fontId="52" fillId="24" borderId="0" xfId="57" applyFont="1" applyFill="1" applyAlignment="1">
      <alignment horizontal="center" vertical="center" wrapText="1"/>
    </xf>
    <xf numFmtId="49" fontId="48" fillId="0" borderId="0" xfId="57" applyNumberFormat="1" applyFont="1" applyFill="1" applyAlignment="1">
      <alignment horizontal="left" vertical="center" wrapText="1"/>
    </xf>
    <xf numFmtId="0" fontId="62" fillId="24" borderId="0" xfId="57" applyFont="1" applyFill="1" applyAlignment="1">
      <alignment horizontal="center" vertical="center" wrapText="1"/>
    </xf>
    <xf numFmtId="0" fontId="62" fillId="24" borderId="0" xfId="57" applyFont="1" applyFill="1" applyBorder="1" applyAlignment="1">
      <alignment horizontal="center" vertical="center" wrapText="1"/>
    </xf>
    <xf numFmtId="0" fontId="38" fillId="24" borderId="0" xfId="0" applyFont="1" applyFill="1" applyAlignment="1">
      <alignment horizontal="left" vertical="center"/>
    </xf>
    <xf numFmtId="0" fontId="38" fillId="24" borderId="0" xfId="0" applyFont="1" applyFill="1" applyAlignment="1">
      <alignment horizontal="center" vertical="center"/>
    </xf>
    <xf numFmtId="0" fontId="38" fillId="24" borderId="0" xfId="0" applyFont="1" applyFill="1" applyAlignment="1">
      <alignment horizontal="left" vertical="center" wrapText="1"/>
    </xf>
    <xf numFmtId="0" fontId="40" fillId="24" borderId="0" xfId="0" applyFont="1" applyFill="1" applyAlignment="1">
      <alignment horizontal="left" vertical="top"/>
    </xf>
    <xf numFmtId="0" fontId="55" fillId="0" borderId="26" xfId="57" applyFont="1" applyFill="1" applyBorder="1" applyAlignment="1">
      <alignment horizontal="center" vertical="center" wrapText="1"/>
    </xf>
    <xf numFmtId="0" fontId="55" fillId="0" borderId="10" xfId="57" applyFont="1" applyFill="1" applyBorder="1" applyAlignment="1">
      <alignment horizontal="center" vertical="center" wrapText="1"/>
    </xf>
    <xf numFmtId="0" fontId="55" fillId="0" borderId="27" xfId="57" applyFont="1" applyFill="1" applyBorder="1" applyAlignment="1">
      <alignment horizontal="center" vertical="center" wrapText="1"/>
    </xf>
    <xf numFmtId="0" fontId="55" fillId="0" borderId="30" xfId="57" applyFont="1" applyFill="1" applyBorder="1" applyAlignment="1">
      <alignment horizontal="center" vertical="center" wrapText="1"/>
    </xf>
    <xf numFmtId="49" fontId="50" fillId="0" borderId="25" xfId="57" applyNumberFormat="1" applyFont="1" applyFill="1" applyBorder="1" applyAlignment="1">
      <alignment horizontal="center" vertical="center" wrapText="1"/>
    </xf>
    <xf numFmtId="49" fontId="50" fillId="0" borderId="29" xfId="57" applyNumberFormat="1" applyFont="1" applyFill="1" applyBorder="1" applyAlignment="1">
      <alignment horizontal="center" vertical="center" wrapText="1"/>
    </xf>
    <xf numFmtId="0" fontId="48" fillId="0" borderId="0" xfId="57" applyNumberFormat="1" applyFont="1" applyFill="1" applyAlignment="1">
      <alignment horizontal="left" vertical="top" wrapText="1"/>
    </xf>
    <xf numFmtId="0" fontId="55" fillId="0" borderId="45" xfId="57" applyFont="1" applyFill="1" applyBorder="1" applyAlignment="1">
      <alignment horizontal="center" vertical="center" wrapText="1"/>
    </xf>
    <xf numFmtId="0" fontId="55" fillId="0" borderId="28" xfId="57" applyFont="1" applyFill="1" applyBorder="1" applyAlignment="1">
      <alignment horizontal="center" vertical="center" wrapText="1"/>
    </xf>
    <xf numFmtId="0" fontId="55" fillId="0" borderId="46" xfId="57" applyFont="1" applyFill="1" applyBorder="1" applyAlignment="1">
      <alignment horizontal="center" vertical="center" wrapText="1"/>
    </xf>
    <xf numFmtId="0" fontId="48" fillId="0" borderId="47" xfId="57" applyFont="1" applyFill="1" applyBorder="1" applyAlignment="1">
      <alignment horizontal="center" vertical="center" wrapText="1"/>
    </xf>
    <xf numFmtId="0" fontId="48" fillId="0" borderId="42" xfId="57" applyFont="1" applyFill="1" applyBorder="1" applyAlignment="1">
      <alignment horizontal="center" vertical="center" wrapText="1"/>
    </xf>
    <xf numFmtId="0" fontId="11" fillId="0" borderId="45" xfId="57" applyFont="1" applyFill="1" applyBorder="1" applyAlignment="1">
      <alignment horizontal="left" vertical="center" wrapText="1"/>
    </xf>
    <xf numFmtId="0" fontId="11" fillId="0" borderId="28" xfId="57" applyFont="1" applyFill="1" applyBorder="1" applyAlignment="1">
      <alignment horizontal="left" vertical="center" wrapText="1"/>
    </xf>
    <xf numFmtId="49" fontId="48" fillId="0" borderId="0" xfId="57" applyNumberFormat="1" applyFont="1" applyFill="1" applyAlignment="1">
      <alignment horizontal="left" vertical="center"/>
    </xf>
    <xf numFmtId="49" fontId="54" fillId="0" borderId="33" xfId="57" applyNumberFormat="1" applyFont="1" applyFill="1" applyBorder="1" applyAlignment="1">
      <alignment horizontal="center" vertical="center"/>
    </xf>
    <xf numFmtId="49" fontId="54" fillId="0" borderId="34" xfId="57" applyNumberFormat="1" applyFont="1" applyFill="1" applyBorder="1" applyAlignment="1">
      <alignment horizontal="center" vertical="center"/>
    </xf>
    <xf numFmtId="49" fontId="54" fillId="0" borderId="35" xfId="57" applyNumberFormat="1" applyFont="1" applyFill="1" applyBorder="1" applyAlignment="1">
      <alignment horizontal="center" vertical="center"/>
    </xf>
    <xf numFmtId="0" fontId="52" fillId="0" borderId="43" xfId="57" applyFont="1" applyFill="1" applyBorder="1" applyAlignment="1">
      <alignment horizontal="center" vertical="center" wrapText="1"/>
    </xf>
    <xf numFmtId="0" fontId="52" fillId="0" borderId="0" xfId="57" applyFont="1" applyFill="1" applyBorder="1" applyAlignment="1">
      <alignment horizontal="center" vertical="center" wrapText="1"/>
    </xf>
    <xf numFmtId="0" fontId="52" fillId="0" borderId="44" xfId="57" applyFont="1" applyFill="1" applyBorder="1" applyAlignment="1">
      <alignment horizontal="center" vertical="center" wrapText="1"/>
    </xf>
    <xf numFmtId="49" fontId="63" fillId="24" borderId="0" xfId="57" applyNumberFormat="1" applyFont="1" applyFill="1" applyAlignment="1">
      <alignment horizontal="left" vertical="center" wrapText="1"/>
    </xf>
    <xf numFmtId="0" fontId="63" fillId="24" borderId="0" xfId="57" applyNumberFormat="1" applyFont="1" applyFill="1" applyAlignment="1">
      <alignment horizontal="left" vertical="top" wrapText="1"/>
    </xf>
    <xf numFmtId="0" fontId="64" fillId="0" borderId="47" xfId="57" applyFont="1" applyFill="1" applyBorder="1" applyAlignment="1">
      <alignment horizontal="center" vertical="center" wrapText="1"/>
    </xf>
    <xf numFmtId="0" fontId="64" fillId="0" borderId="42" xfId="57" applyFont="1" applyFill="1" applyBorder="1" applyAlignment="1">
      <alignment horizontal="center" vertical="center" wrapText="1"/>
    </xf>
    <xf numFmtId="0" fontId="64" fillId="0" borderId="45" xfId="57" applyFont="1" applyFill="1" applyBorder="1" applyAlignment="1">
      <alignment horizontal="left" vertical="center" wrapText="1"/>
    </xf>
    <xf numFmtId="0" fontId="64" fillId="0" borderId="28" xfId="57" applyFont="1" applyFill="1" applyBorder="1" applyAlignment="1">
      <alignment horizontal="left" vertical="center" wrapText="1"/>
    </xf>
    <xf numFmtId="49" fontId="63" fillId="24" borderId="0" xfId="57" applyNumberFormat="1" applyFont="1" applyFill="1" applyAlignment="1">
      <alignment horizontal="left" vertical="center"/>
    </xf>
    <xf numFmtId="49" fontId="66" fillId="0" borderId="25" xfId="57" applyNumberFormat="1" applyFont="1" applyFill="1" applyBorder="1" applyAlignment="1">
      <alignment horizontal="center" vertical="center" wrapText="1"/>
    </xf>
    <xf numFmtId="49" fontId="66" fillId="0" borderId="29" xfId="57" applyNumberFormat="1" applyFont="1" applyFill="1" applyBorder="1" applyAlignment="1">
      <alignment horizontal="center" vertical="center" wrapText="1"/>
    </xf>
    <xf numFmtId="0" fontId="66" fillId="0" borderId="26" xfId="57" applyFont="1" applyFill="1" applyBorder="1" applyAlignment="1">
      <alignment horizontal="center" vertical="center" wrapText="1"/>
    </xf>
    <xf numFmtId="0" fontId="66" fillId="0" borderId="10" xfId="57" applyFont="1" applyFill="1" applyBorder="1" applyAlignment="1">
      <alignment horizontal="center" vertical="center" wrapText="1"/>
    </xf>
    <xf numFmtId="0" fontId="66" fillId="0" borderId="27" xfId="57" applyFont="1" applyFill="1" applyBorder="1" applyAlignment="1">
      <alignment horizontal="center" vertical="center" wrapText="1"/>
    </xf>
    <xf numFmtId="0" fontId="66" fillId="0" borderId="30" xfId="57" applyFont="1" applyFill="1" applyBorder="1" applyAlignment="1">
      <alignment horizontal="center" vertical="center" wrapText="1"/>
    </xf>
    <xf numFmtId="0" fontId="66" fillId="0" borderId="45" xfId="57" applyFont="1" applyFill="1" applyBorder="1" applyAlignment="1">
      <alignment horizontal="center" vertical="center" wrapText="1"/>
    </xf>
    <xf numFmtId="0" fontId="66" fillId="0" borderId="28" xfId="57" applyFont="1" applyFill="1" applyBorder="1" applyAlignment="1">
      <alignment horizontal="center" vertical="center" wrapText="1"/>
    </xf>
    <xf numFmtId="0" fontId="66" fillId="0" borderId="46" xfId="57" applyFont="1" applyFill="1" applyBorder="1" applyAlignment="1">
      <alignment horizontal="center" vertical="center" wrapText="1"/>
    </xf>
    <xf numFmtId="0" fontId="63" fillId="25" borderId="47" xfId="57" applyFont="1" applyFill="1" applyBorder="1" applyAlignment="1">
      <alignment horizontal="center" vertical="center" wrapText="1"/>
    </xf>
    <xf numFmtId="0" fontId="63" fillId="25" borderId="42" xfId="57" applyFont="1" applyFill="1" applyBorder="1" applyAlignment="1">
      <alignment horizontal="center" vertical="center" wrapText="1"/>
    </xf>
    <xf numFmtId="49" fontId="67" fillId="0" borderId="33" xfId="57" applyNumberFormat="1" applyFont="1" applyFill="1" applyBorder="1" applyAlignment="1">
      <alignment horizontal="center" vertical="center"/>
    </xf>
    <xf numFmtId="49" fontId="67" fillId="0" borderId="34" xfId="57" applyNumberFormat="1" applyFont="1" applyFill="1" applyBorder="1" applyAlignment="1">
      <alignment horizontal="center" vertical="center"/>
    </xf>
    <xf numFmtId="49" fontId="67" fillId="0" borderId="35" xfId="57" applyNumberFormat="1" applyFont="1" applyFill="1" applyBorder="1" applyAlignment="1">
      <alignment horizontal="center" vertical="center"/>
    </xf>
    <xf numFmtId="0" fontId="64" fillId="0" borderId="43" xfId="57" applyFont="1" applyFill="1" applyBorder="1" applyAlignment="1">
      <alignment horizontal="center" vertical="center" wrapText="1"/>
    </xf>
    <xf numFmtId="0" fontId="64" fillId="0" borderId="0" xfId="57" applyFont="1" applyFill="1" applyBorder="1" applyAlignment="1">
      <alignment horizontal="center" vertical="center" wrapText="1"/>
    </xf>
    <xf numFmtId="0" fontId="64" fillId="0" borderId="44" xfId="57" applyFont="1" applyFill="1" applyBorder="1" applyAlignment="1">
      <alignment horizontal="center" vertical="center" wrapText="1"/>
    </xf>
    <xf numFmtId="49" fontId="65" fillId="25" borderId="25" xfId="57" applyNumberFormat="1" applyFont="1" applyFill="1" applyBorder="1" applyAlignment="1">
      <alignment horizontal="center" vertical="center" wrapText="1"/>
    </xf>
    <xf numFmtId="49" fontId="65" fillId="25" borderId="29" xfId="57" applyNumberFormat="1" applyFont="1" applyFill="1" applyBorder="1" applyAlignment="1">
      <alignment horizontal="center" vertical="center" wrapText="1"/>
    </xf>
    <xf numFmtId="0" fontId="65" fillId="25" borderId="26" xfId="57" applyFont="1" applyFill="1" applyBorder="1" applyAlignment="1">
      <alignment horizontal="center" vertical="center" wrapText="1"/>
    </xf>
    <xf numFmtId="0" fontId="65" fillId="25" borderId="10" xfId="57" applyFont="1" applyFill="1" applyBorder="1" applyAlignment="1">
      <alignment horizontal="center" vertical="center" wrapText="1"/>
    </xf>
    <xf numFmtId="0" fontId="65" fillId="25" borderId="27" xfId="57" applyFont="1" applyFill="1" applyBorder="1" applyAlignment="1">
      <alignment horizontal="center" vertical="center" wrapText="1"/>
    </xf>
    <xf numFmtId="0" fontId="65" fillId="25" borderId="30" xfId="57" applyFont="1" applyFill="1" applyBorder="1" applyAlignment="1">
      <alignment horizontal="center" vertical="center" wrapText="1"/>
    </xf>
    <xf numFmtId="0" fontId="65" fillId="25" borderId="45" xfId="57" applyFont="1" applyFill="1" applyBorder="1" applyAlignment="1">
      <alignment horizontal="center" vertical="center" wrapText="1"/>
    </xf>
    <xf numFmtId="0" fontId="65" fillId="25" borderId="28" xfId="57" applyFont="1" applyFill="1" applyBorder="1" applyAlignment="1">
      <alignment horizontal="center" vertical="center" wrapText="1"/>
    </xf>
    <xf numFmtId="0" fontId="65" fillId="25" borderId="46" xfId="57" applyFont="1" applyFill="1" applyBorder="1" applyAlignment="1">
      <alignment horizontal="center" vertical="center" wrapText="1"/>
    </xf>
    <xf numFmtId="0" fontId="64" fillId="24" borderId="0" xfId="0" applyFont="1" applyFill="1" applyAlignment="1">
      <alignment horizontal="center" vertical="center"/>
    </xf>
    <xf numFmtId="0" fontId="64" fillId="24" borderId="0" xfId="0" applyFont="1" applyFill="1" applyAlignment="1">
      <alignment horizontal="left" vertical="top"/>
    </xf>
    <xf numFmtId="0" fontId="63" fillId="24" borderId="0" xfId="57" applyFont="1" applyFill="1" applyAlignment="1">
      <alignment horizontal="center" vertical="center" wrapText="1"/>
    </xf>
    <xf numFmtId="0" fontId="64" fillId="24" borderId="0" xfId="0" applyFont="1" applyFill="1" applyAlignment="1">
      <alignment horizontal="left" vertical="center"/>
    </xf>
  </cellXfs>
  <cellStyles count="1498">
    <cellStyle name="20% — акцент1" xfId="1" builtinId="30" customBuiltin="1"/>
    <cellStyle name="20% - Акцент1 2" xfId="60"/>
    <cellStyle name="20% — акцент2" xfId="2" builtinId="34" customBuiltin="1"/>
    <cellStyle name="20% - Акцент2 2" xfId="61"/>
    <cellStyle name="20% — акцент3" xfId="3" builtinId="38" customBuiltin="1"/>
    <cellStyle name="20% - Акцент3 2" xfId="62"/>
    <cellStyle name="20% — акцент4" xfId="4" builtinId="42" customBuiltin="1"/>
    <cellStyle name="20% - Акцент4 2" xfId="63"/>
    <cellStyle name="20% — акцент5" xfId="5" builtinId="46" customBuiltin="1"/>
    <cellStyle name="20% - Акцент5 2" xfId="64"/>
    <cellStyle name="20% — акцент6" xfId="6" builtinId="50" customBuiltin="1"/>
    <cellStyle name="20% - Акцент6 2" xfId="65"/>
    <cellStyle name="40% — акцент1" xfId="7" builtinId="31" customBuiltin="1"/>
    <cellStyle name="40% - Акцент1 2" xfId="66"/>
    <cellStyle name="40% — акцент2" xfId="8" builtinId="35" customBuiltin="1"/>
    <cellStyle name="40% - Акцент2 2" xfId="67"/>
    <cellStyle name="40% — акцент3" xfId="9" builtinId="39" customBuiltin="1"/>
    <cellStyle name="40% - Акцент3 2" xfId="68"/>
    <cellStyle name="40% — акцент4" xfId="10" builtinId="43" customBuiltin="1"/>
    <cellStyle name="40% - Акцент4 2" xfId="69"/>
    <cellStyle name="40% — акцент5" xfId="11" builtinId="47" customBuiltin="1"/>
    <cellStyle name="40% - Акцент5 2" xfId="70"/>
    <cellStyle name="40% — акцент6" xfId="12" builtinId="51" customBuiltin="1"/>
    <cellStyle name="40% - Акцент6 2" xfId="71"/>
    <cellStyle name="60% — акцент1" xfId="13" builtinId="32" customBuiltin="1"/>
    <cellStyle name="60% - Акцент1 2" xfId="72"/>
    <cellStyle name="60% — акцент2" xfId="14" builtinId="36" customBuiltin="1"/>
    <cellStyle name="60% - Акцент2 2" xfId="73"/>
    <cellStyle name="60% — акцент3" xfId="15" builtinId="40" customBuiltin="1"/>
    <cellStyle name="60% - Акцент3 2" xfId="74"/>
    <cellStyle name="60% — акцент4" xfId="16" builtinId="44" customBuiltin="1"/>
    <cellStyle name="60% - Акцент4 2" xfId="75"/>
    <cellStyle name="60% — акцент5" xfId="17" builtinId="48" customBuiltin="1"/>
    <cellStyle name="60% - Акцент5 2" xfId="76"/>
    <cellStyle name="60% — акцент6" xfId="18" builtinId="52" customBuiltin="1"/>
    <cellStyle name="60% - Акцент6 2" xfId="77"/>
    <cellStyle name="Normal 2" xfId="78"/>
    <cellStyle name="Акцент1" xfId="19" builtinId="29" customBuiltin="1"/>
    <cellStyle name="Акцент1 2" xfId="79"/>
    <cellStyle name="Акцент2" xfId="20" builtinId="33" customBuiltin="1"/>
    <cellStyle name="Акцент2 2" xfId="80"/>
    <cellStyle name="Акцент3" xfId="21" builtinId="37" customBuiltin="1"/>
    <cellStyle name="Акцент3 2" xfId="81"/>
    <cellStyle name="Акцент4" xfId="22" builtinId="41" customBuiltin="1"/>
    <cellStyle name="Акцент4 2" xfId="82"/>
    <cellStyle name="Акцент5" xfId="23" builtinId="45" customBuiltin="1"/>
    <cellStyle name="Акцент5 2" xfId="83"/>
    <cellStyle name="Акцент6" xfId="24" builtinId="49" customBuiltin="1"/>
    <cellStyle name="Акцент6 2" xfId="84"/>
    <cellStyle name="Ввод " xfId="25" builtinId="20" customBuiltin="1"/>
    <cellStyle name="Ввод  2" xfId="85"/>
    <cellStyle name="Вывод" xfId="26" builtinId="21" customBuiltin="1"/>
    <cellStyle name="Вывод 2" xfId="86"/>
    <cellStyle name="Вычисление" xfId="27" builtinId="22" customBuiltin="1"/>
    <cellStyle name="Вычисление 2" xfId="87"/>
    <cellStyle name="Заголовок 1" xfId="28" builtinId="16" customBuiltin="1"/>
    <cellStyle name="Заголовок 1 2" xfId="88"/>
    <cellStyle name="Заголовок 2" xfId="29" builtinId="17" customBuiltin="1"/>
    <cellStyle name="Заголовок 2 2" xfId="89"/>
    <cellStyle name="Заголовок 3" xfId="30" builtinId="18" customBuiltin="1"/>
    <cellStyle name="Заголовок 3 2" xfId="90"/>
    <cellStyle name="Заголовок 4" xfId="31" builtinId="19" customBuiltin="1"/>
    <cellStyle name="Заголовок 4 2" xfId="91"/>
    <cellStyle name="Итог" xfId="32" builtinId="25" customBuiltin="1"/>
    <cellStyle name="Итог 2" xfId="92"/>
    <cellStyle name="Контрольная ячейка" xfId="33" builtinId="23" customBuiltin="1"/>
    <cellStyle name="Контрольная ячейка 2" xfId="93"/>
    <cellStyle name="Название" xfId="34" builtinId="15" customBuiltin="1"/>
    <cellStyle name="Название 2" xfId="94"/>
    <cellStyle name="Нейтральный" xfId="35" builtinId="28" customBuiltin="1"/>
    <cellStyle name="Нейтральный 2" xfId="95"/>
    <cellStyle name="Обычный" xfId="0" builtinId="0"/>
    <cellStyle name="Обычный 10" xfId="280"/>
    <cellStyle name="Обычный 11" xfId="630"/>
    <cellStyle name="Обычный 11 2" xfId="633"/>
    <cellStyle name="Обычный 11 2 2" xfId="1327"/>
    <cellStyle name="Обычный 12" xfId="625"/>
    <cellStyle name="Обычный 12 2" xfId="48"/>
    <cellStyle name="Обычный 12 3" xfId="1325"/>
    <cellStyle name="Обычный 2" xfId="36"/>
    <cellStyle name="Обычный 2 2" xfId="628"/>
    <cellStyle name="Обычный 2 26 2" xfId="116"/>
    <cellStyle name="Обычный 2 3" xfId="631"/>
    <cellStyle name="Обычный 2 4" xfId="632"/>
    <cellStyle name="Обычный 2 5" xfId="627"/>
    <cellStyle name="Обычный 3" xfId="37"/>
    <cellStyle name="Обычный 3 2" xfId="57"/>
    <cellStyle name="Обычный 3 2 2 2" xfId="49"/>
    <cellStyle name="Обычный 3 21" xfId="103"/>
    <cellStyle name="Обычный 4" xfId="44"/>
    <cellStyle name="Обычный 4 2" xfId="56"/>
    <cellStyle name="Обычный 5" xfId="45"/>
    <cellStyle name="Обычный 6" xfId="47"/>
    <cellStyle name="Обычный 6 10" xfId="281"/>
    <cellStyle name="Обычный 6 10 2" xfId="982"/>
    <cellStyle name="Обычный 6 11" xfId="452"/>
    <cellStyle name="Обычный 6 11 2" xfId="1153"/>
    <cellStyle name="Обычный 6 12" xfId="634"/>
    <cellStyle name="Обычный 6 12 2" xfId="1328"/>
    <cellStyle name="Обычный 6 13" xfId="804"/>
    <cellStyle name="Обычный 6 2" xfId="53"/>
    <cellStyle name="Обычный 6 2 10" xfId="111"/>
    <cellStyle name="Обычный 6 2 10 2" xfId="814"/>
    <cellStyle name="Обычный 6 2 11" xfId="284"/>
    <cellStyle name="Обычный 6 2 11 2" xfId="985"/>
    <cellStyle name="Обычный 6 2 12" xfId="455"/>
    <cellStyle name="Обычный 6 2 12 2" xfId="1156"/>
    <cellStyle name="Обычный 6 2 13" xfId="635"/>
    <cellStyle name="Обычный 6 2 13 2" xfId="1329"/>
    <cellStyle name="Обычный 6 2 14" xfId="807"/>
    <cellStyle name="Обычный 6 2 2" xfId="54"/>
    <cellStyle name="Обычный 6 2 2 10" xfId="285"/>
    <cellStyle name="Обычный 6 2 2 10 2" xfId="986"/>
    <cellStyle name="Обычный 6 2 2 11" xfId="456"/>
    <cellStyle name="Обычный 6 2 2 11 2" xfId="1157"/>
    <cellStyle name="Обычный 6 2 2 12" xfId="636"/>
    <cellStyle name="Обычный 6 2 2 12 2" xfId="1330"/>
    <cellStyle name="Обычный 6 2 2 13" xfId="808"/>
    <cellStyle name="Обычный 6 2 2 2" xfId="118"/>
    <cellStyle name="Обычный 6 2 2 2 2" xfId="135"/>
    <cellStyle name="Обычный 6 2 2 2 2 2" xfId="139"/>
    <cellStyle name="Обычный 6 2 2 2 2 2 2" xfId="140"/>
    <cellStyle name="Обычный 6 2 2 2 2 2 2 2" xfId="312"/>
    <cellStyle name="Обычный 6 2 2 2 2 2 2 2 2" xfId="1013"/>
    <cellStyle name="Обычный 6 2 2 2 2 2 2 3" xfId="483"/>
    <cellStyle name="Обычный 6 2 2 2 2 2 2 3 2" xfId="1184"/>
    <cellStyle name="Обычный 6 2 2 2 2 2 2 4" xfId="640"/>
    <cellStyle name="Обычный 6 2 2 2 2 2 2 4 2" xfId="1334"/>
    <cellStyle name="Обычный 6 2 2 2 2 2 2 5" xfId="842"/>
    <cellStyle name="Обычный 6 2 2 2 2 2 3" xfId="141"/>
    <cellStyle name="Обычный 6 2 2 2 2 2 3 2" xfId="313"/>
    <cellStyle name="Обычный 6 2 2 2 2 2 3 2 2" xfId="1014"/>
    <cellStyle name="Обычный 6 2 2 2 2 2 3 3" xfId="484"/>
    <cellStyle name="Обычный 6 2 2 2 2 2 3 3 2" xfId="1185"/>
    <cellStyle name="Обычный 6 2 2 2 2 2 3 4" xfId="641"/>
    <cellStyle name="Обычный 6 2 2 2 2 2 3 4 2" xfId="1335"/>
    <cellStyle name="Обычный 6 2 2 2 2 2 3 5" xfId="843"/>
    <cellStyle name="Обычный 6 2 2 2 2 2 4" xfId="311"/>
    <cellStyle name="Обычный 6 2 2 2 2 2 4 2" xfId="1012"/>
    <cellStyle name="Обычный 6 2 2 2 2 2 5" xfId="482"/>
    <cellStyle name="Обычный 6 2 2 2 2 2 5 2" xfId="1183"/>
    <cellStyle name="Обычный 6 2 2 2 2 2 6" xfId="639"/>
    <cellStyle name="Обычный 6 2 2 2 2 2 6 2" xfId="1333"/>
    <cellStyle name="Обычный 6 2 2 2 2 2 7" xfId="841"/>
    <cellStyle name="Обычный 6 2 2 2 2 3" xfId="142"/>
    <cellStyle name="Обычный 6 2 2 2 2 3 2" xfId="314"/>
    <cellStyle name="Обычный 6 2 2 2 2 3 2 2" xfId="1015"/>
    <cellStyle name="Обычный 6 2 2 2 2 3 3" xfId="485"/>
    <cellStyle name="Обычный 6 2 2 2 2 3 3 2" xfId="1186"/>
    <cellStyle name="Обычный 6 2 2 2 2 3 4" xfId="642"/>
    <cellStyle name="Обычный 6 2 2 2 2 3 4 2" xfId="1336"/>
    <cellStyle name="Обычный 6 2 2 2 2 3 5" xfId="844"/>
    <cellStyle name="Обычный 6 2 2 2 2 4" xfId="143"/>
    <cellStyle name="Обычный 6 2 2 2 2 4 2" xfId="315"/>
    <cellStyle name="Обычный 6 2 2 2 2 4 2 2" xfId="1016"/>
    <cellStyle name="Обычный 6 2 2 2 2 4 3" xfId="486"/>
    <cellStyle name="Обычный 6 2 2 2 2 4 3 2" xfId="1187"/>
    <cellStyle name="Обычный 6 2 2 2 2 4 4" xfId="643"/>
    <cellStyle name="Обычный 6 2 2 2 2 4 4 2" xfId="1337"/>
    <cellStyle name="Обычный 6 2 2 2 2 4 5" xfId="845"/>
    <cellStyle name="Обычный 6 2 2 2 2 5" xfId="307"/>
    <cellStyle name="Обычный 6 2 2 2 2 5 2" xfId="1008"/>
    <cellStyle name="Обычный 6 2 2 2 2 6" xfId="478"/>
    <cellStyle name="Обычный 6 2 2 2 2 6 2" xfId="1179"/>
    <cellStyle name="Обычный 6 2 2 2 2 7" xfId="638"/>
    <cellStyle name="Обычный 6 2 2 2 2 7 2" xfId="1332"/>
    <cellStyle name="Обычный 6 2 2 2 2 8" xfId="837"/>
    <cellStyle name="Обычный 6 2 2 2 3" xfId="137"/>
    <cellStyle name="Обычный 6 2 2 2 3 2" xfId="144"/>
    <cellStyle name="Обычный 6 2 2 2 3 2 2" xfId="316"/>
    <cellStyle name="Обычный 6 2 2 2 3 2 2 2" xfId="1017"/>
    <cellStyle name="Обычный 6 2 2 2 3 2 3" xfId="487"/>
    <cellStyle name="Обычный 6 2 2 2 3 2 3 2" xfId="1188"/>
    <cellStyle name="Обычный 6 2 2 2 3 2 4" xfId="645"/>
    <cellStyle name="Обычный 6 2 2 2 3 2 4 2" xfId="1339"/>
    <cellStyle name="Обычный 6 2 2 2 3 2 5" xfId="846"/>
    <cellStyle name="Обычный 6 2 2 2 3 3" xfId="145"/>
    <cellStyle name="Обычный 6 2 2 2 3 3 2" xfId="317"/>
    <cellStyle name="Обычный 6 2 2 2 3 3 2 2" xfId="1018"/>
    <cellStyle name="Обычный 6 2 2 2 3 3 3" xfId="488"/>
    <cellStyle name="Обычный 6 2 2 2 3 3 3 2" xfId="1189"/>
    <cellStyle name="Обычный 6 2 2 2 3 3 4" xfId="646"/>
    <cellStyle name="Обычный 6 2 2 2 3 3 4 2" xfId="1340"/>
    <cellStyle name="Обычный 6 2 2 2 3 3 5" xfId="847"/>
    <cellStyle name="Обычный 6 2 2 2 3 4" xfId="309"/>
    <cellStyle name="Обычный 6 2 2 2 3 4 2" xfId="1010"/>
    <cellStyle name="Обычный 6 2 2 2 3 5" xfId="480"/>
    <cellStyle name="Обычный 6 2 2 2 3 5 2" xfId="1181"/>
    <cellStyle name="Обычный 6 2 2 2 3 6" xfId="644"/>
    <cellStyle name="Обычный 6 2 2 2 3 6 2" xfId="1338"/>
    <cellStyle name="Обычный 6 2 2 2 3 7" xfId="839"/>
    <cellStyle name="Обычный 6 2 2 2 4" xfId="146"/>
    <cellStyle name="Обычный 6 2 2 2 4 2" xfId="318"/>
    <cellStyle name="Обычный 6 2 2 2 4 2 2" xfId="1019"/>
    <cellStyle name="Обычный 6 2 2 2 4 3" xfId="489"/>
    <cellStyle name="Обычный 6 2 2 2 4 3 2" xfId="1190"/>
    <cellStyle name="Обычный 6 2 2 2 4 4" xfId="647"/>
    <cellStyle name="Обычный 6 2 2 2 4 4 2" xfId="1341"/>
    <cellStyle name="Обычный 6 2 2 2 4 5" xfId="848"/>
    <cellStyle name="Обычный 6 2 2 2 5" xfId="147"/>
    <cellStyle name="Обычный 6 2 2 2 5 2" xfId="319"/>
    <cellStyle name="Обычный 6 2 2 2 5 2 2" xfId="1020"/>
    <cellStyle name="Обычный 6 2 2 2 5 3" xfId="490"/>
    <cellStyle name="Обычный 6 2 2 2 5 3 2" xfId="1191"/>
    <cellStyle name="Обычный 6 2 2 2 5 4" xfId="648"/>
    <cellStyle name="Обычный 6 2 2 2 5 4 2" xfId="1342"/>
    <cellStyle name="Обычный 6 2 2 2 5 5" xfId="849"/>
    <cellStyle name="Обычный 6 2 2 2 6" xfId="290"/>
    <cellStyle name="Обычный 6 2 2 2 6 2" xfId="991"/>
    <cellStyle name="Обычный 6 2 2 2 7" xfId="461"/>
    <cellStyle name="Обычный 6 2 2 2 7 2" xfId="1162"/>
    <cellStyle name="Обычный 6 2 2 2 8" xfId="637"/>
    <cellStyle name="Обычный 6 2 2 2 8 2" xfId="1331"/>
    <cellStyle name="Обычный 6 2 2 2 9" xfId="820"/>
    <cellStyle name="Обычный 6 2 2 3" xfId="130"/>
    <cellStyle name="Обычный 6 2 2 3 2" xfId="148"/>
    <cellStyle name="Обычный 6 2 2 3 2 2" xfId="149"/>
    <cellStyle name="Обычный 6 2 2 3 2 2 2" xfId="321"/>
    <cellStyle name="Обычный 6 2 2 3 2 2 2 2" xfId="1022"/>
    <cellStyle name="Обычный 6 2 2 3 2 2 3" xfId="492"/>
    <cellStyle name="Обычный 6 2 2 3 2 2 3 2" xfId="1193"/>
    <cellStyle name="Обычный 6 2 2 3 2 2 4" xfId="651"/>
    <cellStyle name="Обычный 6 2 2 3 2 2 4 2" xfId="1345"/>
    <cellStyle name="Обычный 6 2 2 3 2 2 5" xfId="851"/>
    <cellStyle name="Обычный 6 2 2 3 2 3" xfId="150"/>
    <cellStyle name="Обычный 6 2 2 3 2 3 2" xfId="322"/>
    <cellStyle name="Обычный 6 2 2 3 2 3 2 2" xfId="1023"/>
    <cellStyle name="Обычный 6 2 2 3 2 3 3" xfId="493"/>
    <cellStyle name="Обычный 6 2 2 3 2 3 3 2" xfId="1194"/>
    <cellStyle name="Обычный 6 2 2 3 2 3 4" xfId="652"/>
    <cellStyle name="Обычный 6 2 2 3 2 3 4 2" xfId="1346"/>
    <cellStyle name="Обычный 6 2 2 3 2 3 5" xfId="852"/>
    <cellStyle name="Обычный 6 2 2 3 2 4" xfId="320"/>
    <cellStyle name="Обычный 6 2 2 3 2 4 2" xfId="1021"/>
    <cellStyle name="Обычный 6 2 2 3 2 5" xfId="491"/>
    <cellStyle name="Обычный 6 2 2 3 2 5 2" xfId="1192"/>
    <cellStyle name="Обычный 6 2 2 3 2 6" xfId="650"/>
    <cellStyle name="Обычный 6 2 2 3 2 6 2" xfId="1344"/>
    <cellStyle name="Обычный 6 2 2 3 2 7" xfId="850"/>
    <cellStyle name="Обычный 6 2 2 3 3" xfId="151"/>
    <cellStyle name="Обычный 6 2 2 3 3 2" xfId="323"/>
    <cellStyle name="Обычный 6 2 2 3 3 2 2" xfId="1024"/>
    <cellStyle name="Обычный 6 2 2 3 3 3" xfId="494"/>
    <cellStyle name="Обычный 6 2 2 3 3 3 2" xfId="1195"/>
    <cellStyle name="Обычный 6 2 2 3 3 4" xfId="653"/>
    <cellStyle name="Обычный 6 2 2 3 3 4 2" xfId="1347"/>
    <cellStyle name="Обычный 6 2 2 3 3 5" xfId="853"/>
    <cellStyle name="Обычный 6 2 2 3 4" xfId="152"/>
    <cellStyle name="Обычный 6 2 2 3 4 2" xfId="324"/>
    <cellStyle name="Обычный 6 2 2 3 4 2 2" xfId="1025"/>
    <cellStyle name="Обычный 6 2 2 3 4 3" xfId="495"/>
    <cellStyle name="Обычный 6 2 2 3 4 3 2" xfId="1196"/>
    <cellStyle name="Обычный 6 2 2 3 4 4" xfId="654"/>
    <cellStyle name="Обычный 6 2 2 3 4 4 2" xfId="1348"/>
    <cellStyle name="Обычный 6 2 2 3 4 5" xfId="854"/>
    <cellStyle name="Обычный 6 2 2 3 5" xfId="302"/>
    <cellStyle name="Обычный 6 2 2 3 5 2" xfId="1003"/>
    <cellStyle name="Обычный 6 2 2 3 6" xfId="473"/>
    <cellStyle name="Обычный 6 2 2 3 6 2" xfId="1174"/>
    <cellStyle name="Обычный 6 2 2 3 7" xfId="649"/>
    <cellStyle name="Обычный 6 2 2 3 7 2" xfId="1343"/>
    <cellStyle name="Обычный 6 2 2 3 8" xfId="832"/>
    <cellStyle name="Обычный 6 2 2 4" xfId="123"/>
    <cellStyle name="Обычный 6 2 2 4 2" xfId="153"/>
    <cellStyle name="Обычный 6 2 2 4 2 2" xfId="154"/>
    <cellStyle name="Обычный 6 2 2 4 2 2 2" xfId="326"/>
    <cellStyle name="Обычный 6 2 2 4 2 2 2 2" xfId="1027"/>
    <cellStyle name="Обычный 6 2 2 4 2 2 3" xfId="497"/>
    <cellStyle name="Обычный 6 2 2 4 2 2 3 2" xfId="1198"/>
    <cellStyle name="Обычный 6 2 2 4 2 2 4" xfId="657"/>
    <cellStyle name="Обычный 6 2 2 4 2 2 4 2" xfId="1351"/>
    <cellStyle name="Обычный 6 2 2 4 2 2 5" xfId="856"/>
    <cellStyle name="Обычный 6 2 2 4 2 3" xfId="155"/>
    <cellStyle name="Обычный 6 2 2 4 2 3 2" xfId="327"/>
    <cellStyle name="Обычный 6 2 2 4 2 3 2 2" xfId="1028"/>
    <cellStyle name="Обычный 6 2 2 4 2 3 3" xfId="498"/>
    <cellStyle name="Обычный 6 2 2 4 2 3 3 2" xfId="1199"/>
    <cellStyle name="Обычный 6 2 2 4 2 3 4" xfId="658"/>
    <cellStyle name="Обычный 6 2 2 4 2 3 4 2" xfId="1352"/>
    <cellStyle name="Обычный 6 2 2 4 2 3 5" xfId="857"/>
    <cellStyle name="Обычный 6 2 2 4 2 4" xfId="325"/>
    <cellStyle name="Обычный 6 2 2 4 2 4 2" xfId="1026"/>
    <cellStyle name="Обычный 6 2 2 4 2 5" xfId="496"/>
    <cellStyle name="Обычный 6 2 2 4 2 5 2" xfId="1197"/>
    <cellStyle name="Обычный 6 2 2 4 2 6" xfId="656"/>
    <cellStyle name="Обычный 6 2 2 4 2 6 2" xfId="1350"/>
    <cellStyle name="Обычный 6 2 2 4 2 7" xfId="855"/>
    <cellStyle name="Обычный 6 2 2 4 3" xfId="156"/>
    <cellStyle name="Обычный 6 2 2 4 3 2" xfId="328"/>
    <cellStyle name="Обычный 6 2 2 4 3 2 2" xfId="1029"/>
    <cellStyle name="Обычный 6 2 2 4 3 3" xfId="499"/>
    <cellStyle name="Обычный 6 2 2 4 3 3 2" xfId="1200"/>
    <cellStyle name="Обычный 6 2 2 4 3 4" xfId="659"/>
    <cellStyle name="Обычный 6 2 2 4 3 4 2" xfId="1353"/>
    <cellStyle name="Обычный 6 2 2 4 3 5" xfId="858"/>
    <cellStyle name="Обычный 6 2 2 4 4" xfId="157"/>
    <cellStyle name="Обычный 6 2 2 4 4 2" xfId="329"/>
    <cellStyle name="Обычный 6 2 2 4 4 2 2" xfId="1030"/>
    <cellStyle name="Обычный 6 2 2 4 4 3" xfId="500"/>
    <cellStyle name="Обычный 6 2 2 4 4 3 2" xfId="1201"/>
    <cellStyle name="Обычный 6 2 2 4 4 4" xfId="660"/>
    <cellStyle name="Обычный 6 2 2 4 4 4 2" xfId="1354"/>
    <cellStyle name="Обычный 6 2 2 4 4 5" xfId="859"/>
    <cellStyle name="Обычный 6 2 2 4 5" xfId="295"/>
    <cellStyle name="Обычный 6 2 2 4 5 2" xfId="996"/>
    <cellStyle name="Обычный 6 2 2 4 6" xfId="466"/>
    <cellStyle name="Обычный 6 2 2 4 6 2" xfId="1167"/>
    <cellStyle name="Обычный 6 2 2 4 7" xfId="655"/>
    <cellStyle name="Обычный 6 2 2 4 7 2" xfId="1349"/>
    <cellStyle name="Обычный 6 2 2 4 8" xfId="825"/>
    <cellStyle name="Обычный 6 2 2 5" xfId="158"/>
    <cellStyle name="Обычный 6 2 2 5 2" xfId="159"/>
    <cellStyle name="Обычный 6 2 2 5 2 2" xfId="331"/>
    <cellStyle name="Обычный 6 2 2 5 2 2 2" xfId="1032"/>
    <cellStyle name="Обычный 6 2 2 5 2 3" xfId="502"/>
    <cellStyle name="Обычный 6 2 2 5 2 3 2" xfId="1203"/>
    <cellStyle name="Обычный 6 2 2 5 2 4" xfId="662"/>
    <cellStyle name="Обычный 6 2 2 5 2 4 2" xfId="1356"/>
    <cellStyle name="Обычный 6 2 2 5 2 5" xfId="861"/>
    <cellStyle name="Обычный 6 2 2 5 3" xfId="160"/>
    <cellStyle name="Обычный 6 2 2 5 3 2" xfId="332"/>
    <cellStyle name="Обычный 6 2 2 5 3 2 2" xfId="1033"/>
    <cellStyle name="Обычный 6 2 2 5 3 3" xfId="503"/>
    <cellStyle name="Обычный 6 2 2 5 3 3 2" xfId="1204"/>
    <cellStyle name="Обычный 6 2 2 5 3 4" xfId="663"/>
    <cellStyle name="Обычный 6 2 2 5 3 4 2" xfId="1357"/>
    <cellStyle name="Обычный 6 2 2 5 3 5" xfId="862"/>
    <cellStyle name="Обычный 6 2 2 5 4" xfId="330"/>
    <cellStyle name="Обычный 6 2 2 5 4 2" xfId="1031"/>
    <cellStyle name="Обычный 6 2 2 5 5" xfId="501"/>
    <cellStyle name="Обычный 6 2 2 5 5 2" xfId="1202"/>
    <cellStyle name="Обычный 6 2 2 5 6" xfId="661"/>
    <cellStyle name="Обычный 6 2 2 5 6 2" xfId="1355"/>
    <cellStyle name="Обычный 6 2 2 5 7" xfId="860"/>
    <cellStyle name="Обычный 6 2 2 6" xfId="161"/>
    <cellStyle name="Обычный 6 2 2 6 2" xfId="333"/>
    <cellStyle name="Обычный 6 2 2 6 2 2" xfId="1034"/>
    <cellStyle name="Обычный 6 2 2 6 3" xfId="504"/>
    <cellStyle name="Обычный 6 2 2 6 3 2" xfId="1205"/>
    <cellStyle name="Обычный 6 2 2 6 4" xfId="664"/>
    <cellStyle name="Обычный 6 2 2 6 4 2" xfId="1358"/>
    <cellStyle name="Обычный 6 2 2 6 5" xfId="863"/>
    <cellStyle name="Обычный 6 2 2 7" xfId="162"/>
    <cellStyle name="Обычный 6 2 2 7 2" xfId="334"/>
    <cellStyle name="Обычный 6 2 2 7 2 2" xfId="1035"/>
    <cellStyle name="Обычный 6 2 2 7 3" xfId="505"/>
    <cellStyle name="Обычный 6 2 2 7 3 2" xfId="1206"/>
    <cellStyle name="Обычный 6 2 2 7 4" xfId="665"/>
    <cellStyle name="Обычный 6 2 2 7 4 2" xfId="1359"/>
    <cellStyle name="Обычный 6 2 2 7 5" xfId="864"/>
    <cellStyle name="Обычный 6 2 2 8" xfId="163"/>
    <cellStyle name="Обычный 6 2 2 8 2" xfId="335"/>
    <cellStyle name="Обычный 6 2 2 8 2 2" xfId="1036"/>
    <cellStyle name="Обычный 6 2 2 8 3" xfId="506"/>
    <cellStyle name="Обычный 6 2 2 8 3 2" xfId="1207"/>
    <cellStyle name="Обычный 6 2 2 8 4" xfId="666"/>
    <cellStyle name="Обычный 6 2 2 8 4 2" xfId="1360"/>
    <cellStyle name="Обычный 6 2 2 8 5" xfId="865"/>
    <cellStyle name="Обычный 6 2 2 9" xfId="112"/>
    <cellStyle name="Обычный 6 2 2 9 2" xfId="815"/>
    <cellStyle name="Обычный 6 2 3" xfId="102"/>
    <cellStyle name="Обычный 6 2 3 10" xfId="287"/>
    <cellStyle name="Обычный 6 2 3 10 2" xfId="988"/>
    <cellStyle name="Обычный 6 2 3 11" xfId="458"/>
    <cellStyle name="Обычный 6 2 3 11 2" xfId="1159"/>
    <cellStyle name="Обычный 6 2 3 12" xfId="629"/>
    <cellStyle name="Обычный 6 2 3 12 2" xfId="1326"/>
    <cellStyle name="Обычный 6 2 3 13" xfId="810"/>
    <cellStyle name="Обычный 6 2 3 2" xfId="117"/>
    <cellStyle name="Обычный 6 2 3 2 2" xfId="134"/>
    <cellStyle name="Обычный 6 2 3 2 2 2" xfId="164"/>
    <cellStyle name="Обычный 6 2 3 2 2 2 2" xfId="165"/>
    <cellStyle name="Обычный 6 2 3 2 2 2 2 2" xfId="337"/>
    <cellStyle name="Обычный 6 2 3 2 2 2 2 2 2" xfId="1038"/>
    <cellStyle name="Обычный 6 2 3 2 2 2 2 3" xfId="508"/>
    <cellStyle name="Обычный 6 2 3 2 2 2 2 3 2" xfId="1209"/>
    <cellStyle name="Обычный 6 2 3 2 2 2 2 4" xfId="670"/>
    <cellStyle name="Обычный 6 2 3 2 2 2 2 4 2" xfId="1364"/>
    <cellStyle name="Обычный 6 2 3 2 2 2 2 5" xfId="867"/>
    <cellStyle name="Обычный 6 2 3 2 2 2 3" xfId="166"/>
    <cellStyle name="Обычный 6 2 3 2 2 2 3 2" xfId="338"/>
    <cellStyle name="Обычный 6 2 3 2 2 2 3 2 2" xfId="1039"/>
    <cellStyle name="Обычный 6 2 3 2 2 2 3 3" xfId="509"/>
    <cellStyle name="Обычный 6 2 3 2 2 2 3 3 2" xfId="1210"/>
    <cellStyle name="Обычный 6 2 3 2 2 2 3 4" xfId="671"/>
    <cellStyle name="Обычный 6 2 3 2 2 2 3 4 2" xfId="1365"/>
    <cellStyle name="Обычный 6 2 3 2 2 2 3 5" xfId="868"/>
    <cellStyle name="Обычный 6 2 3 2 2 2 4" xfId="336"/>
    <cellStyle name="Обычный 6 2 3 2 2 2 4 2" xfId="1037"/>
    <cellStyle name="Обычный 6 2 3 2 2 2 5" xfId="507"/>
    <cellStyle name="Обычный 6 2 3 2 2 2 5 2" xfId="1208"/>
    <cellStyle name="Обычный 6 2 3 2 2 2 6" xfId="669"/>
    <cellStyle name="Обычный 6 2 3 2 2 2 6 2" xfId="1363"/>
    <cellStyle name="Обычный 6 2 3 2 2 2 7" xfId="866"/>
    <cellStyle name="Обычный 6 2 3 2 2 3" xfId="167"/>
    <cellStyle name="Обычный 6 2 3 2 2 3 2" xfId="339"/>
    <cellStyle name="Обычный 6 2 3 2 2 3 2 2" xfId="1040"/>
    <cellStyle name="Обычный 6 2 3 2 2 3 3" xfId="510"/>
    <cellStyle name="Обычный 6 2 3 2 2 3 3 2" xfId="1211"/>
    <cellStyle name="Обычный 6 2 3 2 2 3 4" xfId="672"/>
    <cellStyle name="Обычный 6 2 3 2 2 3 4 2" xfId="1366"/>
    <cellStyle name="Обычный 6 2 3 2 2 3 5" xfId="869"/>
    <cellStyle name="Обычный 6 2 3 2 2 4" xfId="168"/>
    <cellStyle name="Обычный 6 2 3 2 2 4 2" xfId="340"/>
    <cellStyle name="Обычный 6 2 3 2 2 4 2 2" xfId="1041"/>
    <cellStyle name="Обычный 6 2 3 2 2 4 3" xfId="511"/>
    <cellStyle name="Обычный 6 2 3 2 2 4 3 2" xfId="1212"/>
    <cellStyle name="Обычный 6 2 3 2 2 4 4" xfId="673"/>
    <cellStyle name="Обычный 6 2 3 2 2 4 4 2" xfId="1367"/>
    <cellStyle name="Обычный 6 2 3 2 2 4 5" xfId="870"/>
    <cellStyle name="Обычный 6 2 3 2 2 5" xfId="306"/>
    <cellStyle name="Обычный 6 2 3 2 2 5 2" xfId="1007"/>
    <cellStyle name="Обычный 6 2 3 2 2 6" xfId="477"/>
    <cellStyle name="Обычный 6 2 3 2 2 6 2" xfId="1178"/>
    <cellStyle name="Обычный 6 2 3 2 2 7" xfId="668"/>
    <cellStyle name="Обычный 6 2 3 2 2 7 2" xfId="1362"/>
    <cellStyle name="Обычный 6 2 3 2 2 8" xfId="836"/>
    <cellStyle name="Обычный 6 2 3 2 3" xfId="136"/>
    <cellStyle name="Обычный 6 2 3 2 3 2" xfId="169"/>
    <cellStyle name="Обычный 6 2 3 2 3 2 2" xfId="341"/>
    <cellStyle name="Обычный 6 2 3 2 3 2 2 2" xfId="1042"/>
    <cellStyle name="Обычный 6 2 3 2 3 2 3" xfId="512"/>
    <cellStyle name="Обычный 6 2 3 2 3 2 3 2" xfId="1213"/>
    <cellStyle name="Обычный 6 2 3 2 3 2 4" xfId="675"/>
    <cellStyle name="Обычный 6 2 3 2 3 2 4 2" xfId="1369"/>
    <cellStyle name="Обычный 6 2 3 2 3 2 5" xfId="871"/>
    <cellStyle name="Обычный 6 2 3 2 3 3" xfId="170"/>
    <cellStyle name="Обычный 6 2 3 2 3 3 2" xfId="342"/>
    <cellStyle name="Обычный 6 2 3 2 3 3 2 2" xfId="1043"/>
    <cellStyle name="Обычный 6 2 3 2 3 3 3" xfId="513"/>
    <cellStyle name="Обычный 6 2 3 2 3 3 3 2" xfId="1214"/>
    <cellStyle name="Обычный 6 2 3 2 3 3 4" xfId="676"/>
    <cellStyle name="Обычный 6 2 3 2 3 3 4 2" xfId="1370"/>
    <cellStyle name="Обычный 6 2 3 2 3 3 5" xfId="872"/>
    <cellStyle name="Обычный 6 2 3 2 3 4" xfId="308"/>
    <cellStyle name="Обычный 6 2 3 2 3 4 2" xfId="1009"/>
    <cellStyle name="Обычный 6 2 3 2 3 5" xfId="479"/>
    <cellStyle name="Обычный 6 2 3 2 3 5 2" xfId="1180"/>
    <cellStyle name="Обычный 6 2 3 2 3 6" xfId="674"/>
    <cellStyle name="Обычный 6 2 3 2 3 6 2" xfId="1368"/>
    <cellStyle name="Обычный 6 2 3 2 3 7" xfId="838"/>
    <cellStyle name="Обычный 6 2 3 2 4" xfId="171"/>
    <cellStyle name="Обычный 6 2 3 2 4 2" xfId="343"/>
    <cellStyle name="Обычный 6 2 3 2 4 2 2" xfId="1044"/>
    <cellStyle name="Обычный 6 2 3 2 4 3" xfId="514"/>
    <cellStyle name="Обычный 6 2 3 2 4 3 2" xfId="1215"/>
    <cellStyle name="Обычный 6 2 3 2 4 4" xfId="677"/>
    <cellStyle name="Обычный 6 2 3 2 4 4 2" xfId="1371"/>
    <cellStyle name="Обычный 6 2 3 2 4 5" xfId="873"/>
    <cellStyle name="Обычный 6 2 3 2 5" xfId="172"/>
    <cellStyle name="Обычный 6 2 3 2 5 2" xfId="344"/>
    <cellStyle name="Обычный 6 2 3 2 5 2 2" xfId="1045"/>
    <cellStyle name="Обычный 6 2 3 2 5 3" xfId="515"/>
    <cellStyle name="Обычный 6 2 3 2 5 3 2" xfId="1216"/>
    <cellStyle name="Обычный 6 2 3 2 5 4" xfId="678"/>
    <cellStyle name="Обычный 6 2 3 2 5 4 2" xfId="1372"/>
    <cellStyle name="Обычный 6 2 3 2 5 5" xfId="874"/>
    <cellStyle name="Обычный 6 2 3 2 6" xfId="289"/>
    <cellStyle name="Обычный 6 2 3 2 6 2" xfId="990"/>
    <cellStyle name="Обычный 6 2 3 2 7" xfId="460"/>
    <cellStyle name="Обычный 6 2 3 2 7 2" xfId="1161"/>
    <cellStyle name="Обычный 6 2 3 2 8" xfId="667"/>
    <cellStyle name="Обычный 6 2 3 2 8 2" xfId="1361"/>
    <cellStyle name="Обычный 6 2 3 2 9" xfId="819"/>
    <cellStyle name="Обычный 6 2 3 3" xfId="132"/>
    <cellStyle name="Обычный 6 2 3 3 2" xfId="173"/>
    <cellStyle name="Обычный 6 2 3 3 2 2" xfId="174"/>
    <cellStyle name="Обычный 6 2 3 3 2 2 2" xfId="346"/>
    <cellStyle name="Обычный 6 2 3 3 2 2 2 2" xfId="1047"/>
    <cellStyle name="Обычный 6 2 3 3 2 2 3" xfId="517"/>
    <cellStyle name="Обычный 6 2 3 3 2 2 3 2" xfId="1218"/>
    <cellStyle name="Обычный 6 2 3 3 2 2 4" xfId="681"/>
    <cellStyle name="Обычный 6 2 3 3 2 2 4 2" xfId="1375"/>
    <cellStyle name="Обычный 6 2 3 3 2 2 5" xfId="876"/>
    <cellStyle name="Обычный 6 2 3 3 2 3" xfId="175"/>
    <cellStyle name="Обычный 6 2 3 3 2 3 2" xfId="347"/>
    <cellStyle name="Обычный 6 2 3 3 2 3 2 2" xfId="1048"/>
    <cellStyle name="Обычный 6 2 3 3 2 3 3" xfId="518"/>
    <cellStyle name="Обычный 6 2 3 3 2 3 3 2" xfId="1219"/>
    <cellStyle name="Обычный 6 2 3 3 2 3 4" xfId="682"/>
    <cellStyle name="Обычный 6 2 3 3 2 3 4 2" xfId="1376"/>
    <cellStyle name="Обычный 6 2 3 3 2 3 5" xfId="877"/>
    <cellStyle name="Обычный 6 2 3 3 2 4" xfId="345"/>
    <cellStyle name="Обычный 6 2 3 3 2 4 2" xfId="1046"/>
    <cellStyle name="Обычный 6 2 3 3 2 5" xfId="516"/>
    <cellStyle name="Обычный 6 2 3 3 2 5 2" xfId="1217"/>
    <cellStyle name="Обычный 6 2 3 3 2 6" xfId="680"/>
    <cellStyle name="Обычный 6 2 3 3 2 6 2" xfId="1374"/>
    <cellStyle name="Обычный 6 2 3 3 2 7" xfId="875"/>
    <cellStyle name="Обычный 6 2 3 3 3" xfId="176"/>
    <cellStyle name="Обычный 6 2 3 3 3 2" xfId="348"/>
    <cellStyle name="Обычный 6 2 3 3 3 2 2" xfId="1049"/>
    <cellStyle name="Обычный 6 2 3 3 3 3" xfId="519"/>
    <cellStyle name="Обычный 6 2 3 3 3 3 2" xfId="1220"/>
    <cellStyle name="Обычный 6 2 3 3 3 4" xfId="683"/>
    <cellStyle name="Обычный 6 2 3 3 3 4 2" xfId="1377"/>
    <cellStyle name="Обычный 6 2 3 3 3 5" xfId="878"/>
    <cellStyle name="Обычный 6 2 3 3 4" xfId="177"/>
    <cellStyle name="Обычный 6 2 3 3 4 2" xfId="349"/>
    <cellStyle name="Обычный 6 2 3 3 4 2 2" xfId="1050"/>
    <cellStyle name="Обычный 6 2 3 3 4 3" xfId="520"/>
    <cellStyle name="Обычный 6 2 3 3 4 3 2" xfId="1221"/>
    <cellStyle name="Обычный 6 2 3 3 4 4" xfId="684"/>
    <cellStyle name="Обычный 6 2 3 3 4 4 2" xfId="1378"/>
    <cellStyle name="Обычный 6 2 3 3 4 5" xfId="879"/>
    <cellStyle name="Обычный 6 2 3 3 5" xfId="304"/>
    <cellStyle name="Обычный 6 2 3 3 5 2" xfId="1005"/>
    <cellStyle name="Обычный 6 2 3 3 6" xfId="475"/>
    <cellStyle name="Обычный 6 2 3 3 6 2" xfId="1176"/>
    <cellStyle name="Обычный 6 2 3 3 7" xfId="679"/>
    <cellStyle name="Обычный 6 2 3 3 7 2" xfId="1373"/>
    <cellStyle name="Обычный 6 2 3 3 8" xfId="834"/>
    <cellStyle name="Обычный 6 2 3 4" xfId="125"/>
    <cellStyle name="Обычный 6 2 3 4 2" xfId="178"/>
    <cellStyle name="Обычный 6 2 3 4 2 2" xfId="179"/>
    <cellStyle name="Обычный 6 2 3 4 2 2 2" xfId="351"/>
    <cellStyle name="Обычный 6 2 3 4 2 2 2 2" xfId="1052"/>
    <cellStyle name="Обычный 6 2 3 4 2 2 3" xfId="522"/>
    <cellStyle name="Обычный 6 2 3 4 2 2 3 2" xfId="1223"/>
    <cellStyle name="Обычный 6 2 3 4 2 2 4" xfId="687"/>
    <cellStyle name="Обычный 6 2 3 4 2 2 4 2" xfId="1381"/>
    <cellStyle name="Обычный 6 2 3 4 2 2 5" xfId="881"/>
    <cellStyle name="Обычный 6 2 3 4 2 3" xfId="180"/>
    <cellStyle name="Обычный 6 2 3 4 2 3 2" xfId="352"/>
    <cellStyle name="Обычный 6 2 3 4 2 3 2 2" xfId="1053"/>
    <cellStyle name="Обычный 6 2 3 4 2 3 3" xfId="523"/>
    <cellStyle name="Обычный 6 2 3 4 2 3 3 2" xfId="1224"/>
    <cellStyle name="Обычный 6 2 3 4 2 3 4" xfId="688"/>
    <cellStyle name="Обычный 6 2 3 4 2 3 4 2" xfId="1382"/>
    <cellStyle name="Обычный 6 2 3 4 2 3 5" xfId="882"/>
    <cellStyle name="Обычный 6 2 3 4 2 4" xfId="350"/>
    <cellStyle name="Обычный 6 2 3 4 2 4 2" xfId="1051"/>
    <cellStyle name="Обычный 6 2 3 4 2 5" xfId="521"/>
    <cellStyle name="Обычный 6 2 3 4 2 5 2" xfId="1222"/>
    <cellStyle name="Обычный 6 2 3 4 2 6" xfId="686"/>
    <cellStyle name="Обычный 6 2 3 4 2 6 2" xfId="1380"/>
    <cellStyle name="Обычный 6 2 3 4 2 7" xfId="880"/>
    <cellStyle name="Обычный 6 2 3 4 3" xfId="181"/>
    <cellStyle name="Обычный 6 2 3 4 3 2" xfId="353"/>
    <cellStyle name="Обычный 6 2 3 4 3 2 2" xfId="1054"/>
    <cellStyle name="Обычный 6 2 3 4 3 3" xfId="524"/>
    <cellStyle name="Обычный 6 2 3 4 3 3 2" xfId="1225"/>
    <cellStyle name="Обычный 6 2 3 4 3 4" xfId="689"/>
    <cellStyle name="Обычный 6 2 3 4 3 4 2" xfId="1383"/>
    <cellStyle name="Обычный 6 2 3 4 3 5" xfId="883"/>
    <cellStyle name="Обычный 6 2 3 4 4" xfId="182"/>
    <cellStyle name="Обычный 6 2 3 4 4 2" xfId="354"/>
    <cellStyle name="Обычный 6 2 3 4 4 2 2" xfId="1055"/>
    <cellStyle name="Обычный 6 2 3 4 4 3" xfId="525"/>
    <cellStyle name="Обычный 6 2 3 4 4 3 2" xfId="1226"/>
    <cellStyle name="Обычный 6 2 3 4 4 4" xfId="690"/>
    <cellStyle name="Обычный 6 2 3 4 4 4 2" xfId="1384"/>
    <cellStyle name="Обычный 6 2 3 4 4 5" xfId="884"/>
    <cellStyle name="Обычный 6 2 3 4 5" xfId="297"/>
    <cellStyle name="Обычный 6 2 3 4 5 2" xfId="998"/>
    <cellStyle name="Обычный 6 2 3 4 6" xfId="468"/>
    <cellStyle name="Обычный 6 2 3 4 6 2" xfId="1169"/>
    <cellStyle name="Обычный 6 2 3 4 7" xfId="685"/>
    <cellStyle name="Обычный 6 2 3 4 7 2" xfId="1379"/>
    <cellStyle name="Обычный 6 2 3 4 8" xfId="827"/>
    <cellStyle name="Обычный 6 2 3 5" xfId="183"/>
    <cellStyle name="Обычный 6 2 3 5 2" xfId="184"/>
    <cellStyle name="Обычный 6 2 3 5 2 2" xfId="356"/>
    <cellStyle name="Обычный 6 2 3 5 2 2 2" xfId="1057"/>
    <cellStyle name="Обычный 6 2 3 5 2 3" xfId="527"/>
    <cellStyle name="Обычный 6 2 3 5 2 3 2" xfId="1228"/>
    <cellStyle name="Обычный 6 2 3 5 2 4" xfId="692"/>
    <cellStyle name="Обычный 6 2 3 5 2 4 2" xfId="1386"/>
    <cellStyle name="Обычный 6 2 3 5 2 5" xfId="886"/>
    <cellStyle name="Обычный 6 2 3 5 3" xfId="185"/>
    <cellStyle name="Обычный 6 2 3 5 3 2" xfId="357"/>
    <cellStyle name="Обычный 6 2 3 5 3 2 2" xfId="1058"/>
    <cellStyle name="Обычный 6 2 3 5 3 3" xfId="528"/>
    <cellStyle name="Обычный 6 2 3 5 3 3 2" xfId="1229"/>
    <cellStyle name="Обычный 6 2 3 5 3 4" xfId="693"/>
    <cellStyle name="Обычный 6 2 3 5 3 4 2" xfId="1387"/>
    <cellStyle name="Обычный 6 2 3 5 3 5" xfId="887"/>
    <cellStyle name="Обычный 6 2 3 5 4" xfId="355"/>
    <cellStyle name="Обычный 6 2 3 5 4 2" xfId="1056"/>
    <cellStyle name="Обычный 6 2 3 5 5" xfId="526"/>
    <cellStyle name="Обычный 6 2 3 5 5 2" xfId="1227"/>
    <cellStyle name="Обычный 6 2 3 5 6" xfId="691"/>
    <cellStyle name="Обычный 6 2 3 5 6 2" xfId="1385"/>
    <cellStyle name="Обычный 6 2 3 5 7" xfId="885"/>
    <cellStyle name="Обычный 6 2 3 6" xfId="186"/>
    <cellStyle name="Обычный 6 2 3 6 2" xfId="358"/>
    <cellStyle name="Обычный 6 2 3 6 2 2" xfId="1059"/>
    <cellStyle name="Обычный 6 2 3 6 3" xfId="529"/>
    <cellStyle name="Обычный 6 2 3 6 3 2" xfId="1230"/>
    <cellStyle name="Обычный 6 2 3 6 4" xfId="694"/>
    <cellStyle name="Обычный 6 2 3 6 4 2" xfId="1388"/>
    <cellStyle name="Обычный 6 2 3 6 5" xfId="888"/>
    <cellStyle name="Обычный 6 2 3 7" xfId="187"/>
    <cellStyle name="Обычный 6 2 3 7 2" xfId="359"/>
    <cellStyle name="Обычный 6 2 3 7 2 2" xfId="1060"/>
    <cellStyle name="Обычный 6 2 3 7 3" xfId="530"/>
    <cellStyle name="Обычный 6 2 3 7 3 2" xfId="1231"/>
    <cellStyle name="Обычный 6 2 3 7 4" xfId="695"/>
    <cellStyle name="Обычный 6 2 3 7 4 2" xfId="1389"/>
    <cellStyle name="Обычный 6 2 3 7 5" xfId="889"/>
    <cellStyle name="Обычный 6 2 3 8" xfId="188"/>
    <cellStyle name="Обычный 6 2 3 8 2" xfId="360"/>
    <cellStyle name="Обычный 6 2 3 8 2 2" xfId="1061"/>
    <cellStyle name="Обычный 6 2 3 8 3" xfId="531"/>
    <cellStyle name="Обычный 6 2 3 8 3 2" xfId="1232"/>
    <cellStyle name="Обычный 6 2 3 8 4" xfId="696"/>
    <cellStyle name="Обычный 6 2 3 8 4 2" xfId="1390"/>
    <cellStyle name="Обычный 6 2 3 8 5" xfId="890"/>
    <cellStyle name="Обычный 6 2 3 9" xfId="114"/>
    <cellStyle name="Обычный 6 2 3 9 2" xfId="817"/>
    <cellStyle name="Обычный 6 2 4" xfId="129"/>
    <cellStyle name="Обычный 6 2 4 2" xfId="189"/>
    <cellStyle name="Обычный 6 2 4 2 2" xfId="190"/>
    <cellStyle name="Обычный 6 2 4 2 2 2" xfId="362"/>
    <cellStyle name="Обычный 6 2 4 2 2 2 2" xfId="1063"/>
    <cellStyle name="Обычный 6 2 4 2 2 3" xfId="533"/>
    <cellStyle name="Обычный 6 2 4 2 2 3 2" xfId="1234"/>
    <cellStyle name="Обычный 6 2 4 2 2 4" xfId="699"/>
    <cellStyle name="Обычный 6 2 4 2 2 4 2" xfId="1393"/>
    <cellStyle name="Обычный 6 2 4 2 2 5" xfId="892"/>
    <cellStyle name="Обычный 6 2 4 2 3" xfId="191"/>
    <cellStyle name="Обычный 6 2 4 2 3 2" xfId="363"/>
    <cellStyle name="Обычный 6 2 4 2 3 2 2" xfId="1064"/>
    <cellStyle name="Обычный 6 2 4 2 3 3" xfId="534"/>
    <cellStyle name="Обычный 6 2 4 2 3 3 2" xfId="1235"/>
    <cellStyle name="Обычный 6 2 4 2 3 4" xfId="700"/>
    <cellStyle name="Обычный 6 2 4 2 3 4 2" xfId="1394"/>
    <cellStyle name="Обычный 6 2 4 2 3 5" xfId="893"/>
    <cellStyle name="Обычный 6 2 4 2 4" xfId="361"/>
    <cellStyle name="Обычный 6 2 4 2 4 2" xfId="1062"/>
    <cellStyle name="Обычный 6 2 4 2 5" xfId="532"/>
    <cellStyle name="Обычный 6 2 4 2 5 2" xfId="1233"/>
    <cellStyle name="Обычный 6 2 4 2 6" xfId="698"/>
    <cellStyle name="Обычный 6 2 4 2 6 2" xfId="1392"/>
    <cellStyle name="Обычный 6 2 4 2 7" xfId="891"/>
    <cellStyle name="Обычный 6 2 4 3" xfId="192"/>
    <cellStyle name="Обычный 6 2 4 3 2" xfId="364"/>
    <cellStyle name="Обычный 6 2 4 3 2 2" xfId="1065"/>
    <cellStyle name="Обычный 6 2 4 3 3" xfId="535"/>
    <cellStyle name="Обычный 6 2 4 3 3 2" xfId="1236"/>
    <cellStyle name="Обычный 6 2 4 3 4" xfId="701"/>
    <cellStyle name="Обычный 6 2 4 3 4 2" xfId="1395"/>
    <cellStyle name="Обычный 6 2 4 3 5" xfId="894"/>
    <cellStyle name="Обычный 6 2 4 4" xfId="193"/>
    <cellStyle name="Обычный 6 2 4 4 2" xfId="365"/>
    <cellStyle name="Обычный 6 2 4 4 2 2" xfId="1066"/>
    <cellStyle name="Обычный 6 2 4 4 3" xfId="536"/>
    <cellStyle name="Обычный 6 2 4 4 3 2" xfId="1237"/>
    <cellStyle name="Обычный 6 2 4 4 4" xfId="702"/>
    <cellStyle name="Обычный 6 2 4 4 4 2" xfId="1396"/>
    <cellStyle name="Обычный 6 2 4 4 5" xfId="895"/>
    <cellStyle name="Обычный 6 2 4 5" xfId="301"/>
    <cellStyle name="Обычный 6 2 4 5 2" xfId="1002"/>
    <cellStyle name="Обычный 6 2 4 6" xfId="472"/>
    <cellStyle name="Обычный 6 2 4 6 2" xfId="1173"/>
    <cellStyle name="Обычный 6 2 4 7" xfId="697"/>
    <cellStyle name="Обычный 6 2 4 7 2" xfId="1391"/>
    <cellStyle name="Обычный 6 2 4 8" xfId="831"/>
    <cellStyle name="Обычный 6 2 5" xfId="122"/>
    <cellStyle name="Обычный 6 2 5 2" xfId="194"/>
    <cellStyle name="Обычный 6 2 5 2 2" xfId="195"/>
    <cellStyle name="Обычный 6 2 5 2 2 2" xfId="367"/>
    <cellStyle name="Обычный 6 2 5 2 2 2 2" xfId="1068"/>
    <cellStyle name="Обычный 6 2 5 2 2 3" xfId="538"/>
    <cellStyle name="Обычный 6 2 5 2 2 3 2" xfId="1239"/>
    <cellStyle name="Обычный 6 2 5 2 2 4" xfId="705"/>
    <cellStyle name="Обычный 6 2 5 2 2 4 2" xfId="1399"/>
    <cellStyle name="Обычный 6 2 5 2 2 5" xfId="897"/>
    <cellStyle name="Обычный 6 2 5 2 3" xfId="196"/>
    <cellStyle name="Обычный 6 2 5 2 3 2" xfId="368"/>
    <cellStyle name="Обычный 6 2 5 2 3 2 2" xfId="1069"/>
    <cellStyle name="Обычный 6 2 5 2 3 3" xfId="539"/>
    <cellStyle name="Обычный 6 2 5 2 3 3 2" xfId="1240"/>
    <cellStyle name="Обычный 6 2 5 2 3 4" xfId="706"/>
    <cellStyle name="Обычный 6 2 5 2 3 4 2" xfId="1400"/>
    <cellStyle name="Обычный 6 2 5 2 3 5" xfId="898"/>
    <cellStyle name="Обычный 6 2 5 2 4" xfId="366"/>
    <cellStyle name="Обычный 6 2 5 2 4 2" xfId="1067"/>
    <cellStyle name="Обычный 6 2 5 2 5" xfId="537"/>
    <cellStyle name="Обычный 6 2 5 2 5 2" xfId="1238"/>
    <cellStyle name="Обычный 6 2 5 2 6" xfId="704"/>
    <cellStyle name="Обычный 6 2 5 2 6 2" xfId="1398"/>
    <cellStyle name="Обычный 6 2 5 2 7" xfId="896"/>
    <cellStyle name="Обычный 6 2 5 3" xfId="197"/>
    <cellStyle name="Обычный 6 2 5 3 2" xfId="369"/>
    <cellStyle name="Обычный 6 2 5 3 2 2" xfId="1070"/>
    <cellStyle name="Обычный 6 2 5 3 3" xfId="540"/>
    <cellStyle name="Обычный 6 2 5 3 3 2" xfId="1241"/>
    <cellStyle name="Обычный 6 2 5 3 4" xfId="707"/>
    <cellStyle name="Обычный 6 2 5 3 4 2" xfId="1401"/>
    <cellStyle name="Обычный 6 2 5 3 5" xfId="899"/>
    <cellStyle name="Обычный 6 2 5 4" xfId="198"/>
    <cellStyle name="Обычный 6 2 5 4 2" xfId="370"/>
    <cellStyle name="Обычный 6 2 5 4 2 2" xfId="1071"/>
    <cellStyle name="Обычный 6 2 5 4 3" xfId="541"/>
    <cellStyle name="Обычный 6 2 5 4 3 2" xfId="1242"/>
    <cellStyle name="Обычный 6 2 5 4 4" xfId="708"/>
    <cellStyle name="Обычный 6 2 5 4 4 2" xfId="1402"/>
    <cellStyle name="Обычный 6 2 5 4 5" xfId="900"/>
    <cellStyle name="Обычный 6 2 5 5" xfId="294"/>
    <cellStyle name="Обычный 6 2 5 5 2" xfId="995"/>
    <cellStyle name="Обычный 6 2 5 6" xfId="465"/>
    <cellStyle name="Обычный 6 2 5 6 2" xfId="1166"/>
    <cellStyle name="Обычный 6 2 5 7" xfId="703"/>
    <cellStyle name="Обычный 6 2 5 7 2" xfId="1397"/>
    <cellStyle name="Обычный 6 2 5 8" xfId="824"/>
    <cellStyle name="Обычный 6 2 6" xfId="199"/>
    <cellStyle name="Обычный 6 2 6 2" xfId="200"/>
    <cellStyle name="Обычный 6 2 6 2 2" xfId="372"/>
    <cellStyle name="Обычный 6 2 6 2 2 2" xfId="1073"/>
    <cellStyle name="Обычный 6 2 6 2 3" xfId="543"/>
    <cellStyle name="Обычный 6 2 6 2 3 2" xfId="1244"/>
    <cellStyle name="Обычный 6 2 6 2 4" xfId="710"/>
    <cellStyle name="Обычный 6 2 6 2 4 2" xfId="1404"/>
    <cellStyle name="Обычный 6 2 6 2 5" xfId="902"/>
    <cellStyle name="Обычный 6 2 6 3" xfId="201"/>
    <cellStyle name="Обычный 6 2 6 3 2" xfId="373"/>
    <cellStyle name="Обычный 6 2 6 3 2 2" xfId="1074"/>
    <cellStyle name="Обычный 6 2 6 3 3" xfId="544"/>
    <cellStyle name="Обычный 6 2 6 3 3 2" xfId="1245"/>
    <cellStyle name="Обычный 6 2 6 3 4" xfId="711"/>
    <cellStyle name="Обычный 6 2 6 3 4 2" xfId="1405"/>
    <cellStyle name="Обычный 6 2 6 3 5" xfId="903"/>
    <cellStyle name="Обычный 6 2 6 4" xfId="371"/>
    <cellStyle name="Обычный 6 2 6 4 2" xfId="1072"/>
    <cellStyle name="Обычный 6 2 6 5" xfId="542"/>
    <cellStyle name="Обычный 6 2 6 5 2" xfId="1243"/>
    <cellStyle name="Обычный 6 2 6 6" xfId="709"/>
    <cellStyle name="Обычный 6 2 6 6 2" xfId="1403"/>
    <cellStyle name="Обычный 6 2 6 7" xfId="901"/>
    <cellStyle name="Обычный 6 2 7" xfId="202"/>
    <cellStyle name="Обычный 6 2 7 2" xfId="374"/>
    <cellStyle name="Обычный 6 2 7 2 2" xfId="1075"/>
    <cellStyle name="Обычный 6 2 7 3" xfId="545"/>
    <cellStyle name="Обычный 6 2 7 3 2" xfId="1246"/>
    <cellStyle name="Обычный 6 2 7 4" xfId="712"/>
    <cellStyle name="Обычный 6 2 7 4 2" xfId="1406"/>
    <cellStyle name="Обычный 6 2 7 5" xfId="904"/>
    <cellStyle name="Обычный 6 2 8" xfId="203"/>
    <cellStyle name="Обычный 6 2 8 2" xfId="375"/>
    <cellStyle name="Обычный 6 2 8 2 2" xfId="1076"/>
    <cellStyle name="Обычный 6 2 8 3" xfId="546"/>
    <cellStyle name="Обычный 6 2 8 3 2" xfId="1247"/>
    <cellStyle name="Обычный 6 2 8 4" xfId="713"/>
    <cellStyle name="Обычный 6 2 8 4 2" xfId="1407"/>
    <cellStyle name="Обычный 6 2 8 5" xfId="905"/>
    <cellStyle name="Обычный 6 2 9" xfId="204"/>
    <cellStyle name="Обычный 6 2 9 2" xfId="376"/>
    <cellStyle name="Обычный 6 2 9 2 2" xfId="1077"/>
    <cellStyle name="Обычный 6 2 9 3" xfId="547"/>
    <cellStyle name="Обычный 6 2 9 3 2" xfId="1248"/>
    <cellStyle name="Обычный 6 2 9 4" xfId="714"/>
    <cellStyle name="Обычный 6 2 9 4 2" xfId="1408"/>
    <cellStyle name="Обычный 6 2 9 5" xfId="906"/>
    <cellStyle name="Обычный 6 3" xfId="126"/>
    <cellStyle name="Обычный 6 3 2" xfId="205"/>
    <cellStyle name="Обычный 6 3 2 2" xfId="206"/>
    <cellStyle name="Обычный 6 3 2 2 2" xfId="378"/>
    <cellStyle name="Обычный 6 3 2 2 2 2" xfId="1079"/>
    <cellStyle name="Обычный 6 3 2 2 3" xfId="549"/>
    <cellStyle name="Обычный 6 3 2 2 3 2" xfId="1250"/>
    <cellStyle name="Обычный 6 3 2 2 4" xfId="717"/>
    <cellStyle name="Обычный 6 3 2 2 4 2" xfId="1411"/>
    <cellStyle name="Обычный 6 3 2 2 5" xfId="908"/>
    <cellStyle name="Обычный 6 3 2 3" xfId="207"/>
    <cellStyle name="Обычный 6 3 2 3 2" xfId="379"/>
    <cellStyle name="Обычный 6 3 2 3 2 2" xfId="1080"/>
    <cellStyle name="Обычный 6 3 2 3 3" xfId="550"/>
    <cellStyle name="Обычный 6 3 2 3 3 2" xfId="1251"/>
    <cellStyle name="Обычный 6 3 2 3 4" xfId="718"/>
    <cellStyle name="Обычный 6 3 2 3 4 2" xfId="1412"/>
    <cellStyle name="Обычный 6 3 2 3 5" xfId="909"/>
    <cellStyle name="Обычный 6 3 2 4" xfId="377"/>
    <cellStyle name="Обычный 6 3 2 4 2" xfId="1078"/>
    <cellStyle name="Обычный 6 3 2 5" xfId="548"/>
    <cellStyle name="Обычный 6 3 2 5 2" xfId="1249"/>
    <cellStyle name="Обычный 6 3 2 6" xfId="716"/>
    <cellStyle name="Обычный 6 3 2 6 2" xfId="1410"/>
    <cellStyle name="Обычный 6 3 2 7" xfId="907"/>
    <cellStyle name="Обычный 6 3 3" xfId="208"/>
    <cellStyle name="Обычный 6 3 3 2" xfId="380"/>
    <cellStyle name="Обычный 6 3 3 2 2" xfId="1081"/>
    <cellStyle name="Обычный 6 3 3 3" xfId="551"/>
    <cellStyle name="Обычный 6 3 3 3 2" xfId="1252"/>
    <cellStyle name="Обычный 6 3 3 4" xfId="719"/>
    <cellStyle name="Обычный 6 3 3 4 2" xfId="1413"/>
    <cellStyle name="Обычный 6 3 3 5" xfId="910"/>
    <cellStyle name="Обычный 6 3 4" xfId="209"/>
    <cellStyle name="Обычный 6 3 4 2" xfId="381"/>
    <cellStyle name="Обычный 6 3 4 2 2" xfId="1082"/>
    <cellStyle name="Обычный 6 3 4 3" xfId="552"/>
    <cellStyle name="Обычный 6 3 4 3 2" xfId="1253"/>
    <cellStyle name="Обычный 6 3 4 4" xfId="720"/>
    <cellStyle name="Обычный 6 3 4 4 2" xfId="1414"/>
    <cellStyle name="Обычный 6 3 4 5" xfId="911"/>
    <cellStyle name="Обычный 6 3 5" xfId="298"/>
    <cellStyle name="Обычный 6 3 5 2" xfId="999"/>
    <cellStyle name="Обычный 6 3 6" xfId="469"/>
    <cellStyle name="Обычный 6 3 6 2" xfId="1170"/>
    <cellStyle name="Обычный 6 3 7" xfId="715"/>
    <cellStyle name="Обычный 6 3 7 2" xfId="1409"/>
    <cellStyle name="Обычный 6 3 8" xfId="828"/>
    <cellStyle name="Обычный 6 4" xfId="119"/>
    <cellStyle name="Обычный 6 4 2" xfId="210"/>
    <cellStyle name="Обычный 6 4 2 2" xfId="211"/>
    <cellStyle name="Обычный 6 4 2 2 2" xfId="383"/>
    <cellStyle name="Обычный 6 4 2 2 2 2" xfId="1084"/>
    <cellStyle name="Обычный 6 4 2 2 3" xfId="554"/>
    <cellStyle name="Обычный 6 4 2 2 3 2" xfId="1255"/>
    <cellStyle name="Обычный 6 4 2 2 4" xfId="723"/>
    <cellStyle name="Обычный 6 4 2 2 4 2" xfId="1417"/>
    <cellStyle name="Обычный 6 4 2 2 5" xfId="913"/>
    <cellStyle name="Обычный 6 4 2 3" xfId="212"/>
    <cellStyle name="Обычный 6 4 2 3 2" xfId="384"/>
    <cellStyle name="Обычный 6 4 2 3 2 2" xfId="1085"/>
    <cellStyle name="Обычный 6 4 2 3 3" xfId="555"/>
    <cellStyle name="Обычный 6 4 2 3 3 2" xfId="1256"/>
    <cellStyle name="Обычный 6 4 2 3 4" xfId="724"/>
    <cellStyle name="Обычный 6 4 2 3 4 2" xfId="1418"/>
    <cellStyle name="Обычный 6 4 2 3 5" xfId="914"/>
    <cellStyle name="Обычный 6 4 2 4" xfId="382"/>
    <cellStyle name="Обычный 6 4 2 4 2" xfId="1083"/>
    <cellStyle name="Обычный 6 4 2 5" xfId="553"/>
    <cellStyle name="Обычный 6 4 2 5 2" xfId="1254"/>
    <cellStyle name="Обычный 6 4 2 6" xfId="722"/>
    <cellStyle name="Обычный 6 4 2 6 2" xfId="1416"/>
    <cellStyle name="Обычный 6 4 2 7" xfId="912"/>
    <cellStyle name="Обычный 6 4 3" xfId="213"/>
    <cellStyle name="Обычный 6 4 3 2" xfId="385"/>
    <cellStyle name="Обычный 6 4 3 2 2" xfId="1086"/>
    <cellStyle name="Обычный 6 4 3 3" xfId="556"/>
    <cellStyle name="Обычный 6 4 3 3 2" xfId="1257"/>
    <cellStyle name="Обычный 6 4 3 4" xfId="725"/>
    <cellStyle name="Обычный 6 4 3 4 2" xfId="1419"/>
    <cellStyle name="Обычный 6 4 3 5" xfId="915"/>
    <cellStyle name="Обычный 6 4 4" xfId="214"/>
    <cellStyle name="Обычный 6 4 4 2" xfId="386"/>
    <cellStyle name="Обычный 6 4 4 2 2" xfId="1087"/>
    <cellStyle name="Обычный 6 4 4 3" xfId="557"/>
    <cellStyle name="Обычный 6 4 4 3 2" xfId="1258"/>
    <cellStyle name="Обычный 6 4 4 4" xfId="726"/>
    <cellStyle name="Обычный 6 4 4 4 2" xfId="1420"/>
    <cellStyle name="Обычный 6 4 4 5" xfId="916"/>
    <cellStyle name="Обычный 6 4 5" xfId="291"/>
    <cellStyle name="Обычный 6 4 5 2" xfId="992"/>
    <cellStyle name="Обычный 6 4 6" xfId="462"/>
    <cellStyle name="Обычный 6 4 6 2" xfId="1163"/>
    <cellStyle name="Обычный 6 4 7" xfId="721"/>
    <cellStyle name="Обычный 6 4 7 2" xfId="1415"/>
    <cellStyle name="Обычный 6 4 8" xfId="821"/>
    <cellStyle name="Обычный 6 5" xfId="215"/>
    <cellStyle name="Обычный 6 5 2" xfId="216"/>
    <cellStyle name="Обычный 6 5 2 2" xfId="388"/>
    <cellStyle name="Обычный 6 5 2 2 2" xfId="1089"/>
    <cellStyle name="Обычный 6 5 2 3" xfId="559"/>
    <cellStyle name="Обычный 6 5 2 3 2" xfId="1260"/>
    <cellStyle name="Обычный 6 5 2 4" xfId="728"/>
    <cellStyle name="Обычный 6 5 2 4 2" xfId="1422"/>
    <cellStyle name="Обычный 6 5 2 5" xfId="918"/>
    <cellStyle name="Обычный 6 5 3" xfId="217"/>
    <cellStyle name="Обычный 6 5 3 2" xfId="389"/>
    <cellStyle name="Обычный 6 5 3 2 2" xfId="1090"/>
    <cellStyle name="Обычный 6 5 3 3" xfId="560"/>
    <cellStyle name="Обычный 6 5 3 3 2" xfId="1261"/>
    <cellStyle name="Обычный 6 5 3 4" xfId="729"/>
    <cellStyle name="Обычный 6 5 3 4 2" xfId="1423"/>
    <cellStyle name="Обычный 6 5 3 5" xfId="919"/>
    <cellStyle name="Обычный 6 5 4" xfId="387"/>
    <cellStyle name="Обычный 6 5 4 2" xfId="1088"/>
    <cellStyle name="Обычный 6 5 5" xfId="558"/>
    <cellStyle name="Обычный 6 5 5 2" xfId="1259"/>
    <cellStyle name="Обычный 6 5 6" xfId="727"/>
    <cellStyle name="Обычный 6 5 6 2" xfId="1421"/>
    <cellStyle name="Обычный 6 5 7" xfId="917"/>
    <cellStyle name="Обычный 6 6" xfId="218"/>
    <cellStyle name="Обычный 6 6 2" xfId="390"/>
    <cellStyle name="Обычный 6 6 2 2" xfId="1091"/>
    <cellStyle name="Обычный 6 6 3" xfId="561"/>
    <cellStyle name="Обычный 6 6 3 2" xfId="1262"/>
    <cellStyle name="Обычный 6 6 4" xfId="730"/>
    <cellStyle name="Обычный 6 6 4 2" xfId="1424"/>
    <cellStyle name="Обычный 6 6 5" xfId="920"/>
    <cellStyle name="Обычный 6 7" xfId="219"/>
    <cellStyle name="Обычный 6 7 2" xfId="391"/>
    <cellStyle name="Обычный 6 7 2 2" xfId="1092"/>
    <cellStyle name="Обычный 6 7 3" xfId="562"/>
    <cellStyle name="Обычный 6 7 3 2" xfId="1263"/>
    <cellStyle name="Обычный 6 7 4" xfId="731"/>
    <cellStyle name="Обычный 6 7 4 2" xfId="1425"/>
    <cellStyle name="Обычный 6 7 5" xfId="921"/>
    <cellStyle name="Обычный 6 8" xfId="220"/>
    <cellStyle name="Обычный 6 8 2" xfId="392"/>
    <cellStyle name="Обычный 6 8 2 2" xfId="1093"/>
    <cellStyle name="Обычный 6 8 3" xfId="563"/>
    <cellStyle name="Обычный 6 8 3 2" xfId="1264"/>
    <cellStyle name="Обычный 6 8 4" xfId="732"/>
    <cellStyle name="Обычный 6 8 4 2" xfId="1426"/>
    <cellStyle name="Обычный 6 8 5" xfId="922"/>
    <cellStyle name="Обычный 6 9" xfId="108"/>
    <cellStyle name="Обычный 6 9 2" xfId="811"/>
    <cellStyle name="Обычный 7" xfId="55"/>
    <cellStyle name="Обычный 7 2" xfId="59"/>
    <cellStyle name="Обычный 7 2 10" xfId="457"/>
    <cellStyle name="Обычный 7 2 10 2" xfId="1158"/>
    <cellStyle name="Обычный 7 2 11" xfId="733"/>
    <cellStyle name="Обычный 7 2 11 2" xfId="1427"/>
    <cellStyle name="Обычный 7 2 12" xfId="809"/>
    <cellStyle name="Обычный 7 2 2" xfId="131"/>
    <cellStyle name="Обычный 7 2 2 2" xfId="221"/>
    <cellStyle name="Обычный 7 2 2 2 2" xfId="222"/>
    <cellStyle name="Обычный 7 2 2 2 2 2" xfId="394"/>
    <cellStyle name="Обычный 7 2 2 2 2 2 2" xfId="1095"/>
    <cellStyle name="Обычный 7 2 2 2 2 3" xfId="565"/>
    <cellStyle name="Обычный 7 2 2 2 2 3 2" xfId="1266"/>
    <cellStyle name="Обычный 7 2 2 2 2 4" xfId="736"/>
    <cellStyle name="Обычный 7 2 2 2 2 4 2" xfId="1430"/>
    <cellStyle name="Обычный 7 2 2 2 2 5" xfId="924"/>
    <cellStyle name="Обычный 7 2 2 2 3" xfId="223"/>
    <cellStyle name="Обычный 7 2 2 2 3 2" xfId="395"/>
    <cellStyle name="Обычный 7 2 2 2 3 2 2" xfId="1096"/>
    <cellStyle name="Обычный 7 2 2 2 3 3" xfId="566"/>
    <cellStyle name="Обычный 7 2 2 2 3 3 2" xfId="1267"/>
    <cellStyle name="Обычный 7 2 2 2 3 4" xfId="737"/>
    <cellStyle name="Обычный 7 2 2 2 3 4 2" xfId="1431"/>
    <cellStyle name="Обычный 7 2 2 2 3 5" xfId="925"/>
    <cellStyle name="Обычный 7 2 2 2 4" xfId="393"/>
    <cellStyle name="Обычный 7 2 2 2 4 2" xfId="1094"/>
    <cellStyle name="Обычный 7 2 2 2 5" xfId="564"/>
    <cellStyle name="Обычный 7 2 2 2 5 2" xfId="1265"/>
    <cellStyle name="Обычный 7 2 2 2 6" xfId="735"/>
    <cellStyle name="Обычный 7 2 2 2 6 2" xfId="1429"/>
    <cellStyle name="Обычный 7 2 2 2 7" xfId="923"/>
    <cellStyle name="Обычный 7 2 2 3" xfId="224"/>
    <cellStyle name="Обычный 7 2 2 3 2" xfId="396"/>
    <cellStyle name="Обычный 7 2 2 3 2 2" xfId="1097"/>
    <cellStyle name="Обычный 7 2 2 3 3" xfId="567"/>
    <cellStyle name="Обычный 7 2 2 3 3 2" xfId="1268"/>
    <cellStyle name="Обычный 7 2 2 3 4" xfId="738"/>
    <cellStyle name="Обычный 7 2 2 3 4 2" xfId="1432"/>
    <cellStyle name="Обычный 7 2 2 3 5" xfId="926"/>
    <cellStyle name="Обычный 7 2 2 4" xfId="225"/>
    <cellStyle name="Обычный 7 2 2 4 2" xfId="397"/>
    <cellStyle name="Обычный 7 2 2 4 2 2" xfId="1098"/>
    <cellStyle name="Обычный 7 2 2 4 3" xfId="568"/>
    <cellStyle name="Обычный 7 2 2 4 3 2" xfId="1269"/>
    <cellStyle name="Обычный 7 2 2 4 4" xfId="739"/>
    <cellStyle name="Обычный 7 2 2 4 4 2" xfId="1433"/>
    <cellStyle name="Обычный 7 2 2 4 5" xfId="927"/>
    <cellStyle name="Обычный 7 2 2 5" xfId="303"/>
    <cellStyle name="Обычный 7 2 2 5 2" xfId="1004"/>
    <cellStyle name="Обычный 7 2 2 6" xfId="474"/>
    <cellStyle name="Обычный 7 2 2 6 2" xfId="1175"/>
    <cellStyle name="Обычный 7 2 2 7" xfId="734"/>
    <cellStyle name="Обычный 7 2 2 7 2" xfId="1428"/>
    <cellStyle name="Обычный 7 2 2 8" xfId="833"/>
    <cellStyle name="Обычный 7 2 3" xfId="124"/>
    <cellStyle name="Обычный 7 2 3 2" xfId="226"/>
    <cellStyle name="Обычный 7 2 3 2 2" xfId="227"/>
    <cellStyle name="Обычный 7 2 3 2 2 2" xfId="399"/>
    <cellStyle name="Обычный 7 2 3 2 2 2 2" xfId="1100"/>
    <cellStyle name="Обычный 7 2 3 2 2 3" xfId="570"/>
    <cellStyle name="Обычный 7 2 3 2 2 3 2" xfId="1271"/>
    <cellStyle name="Обычный 7 2 3 2 2 4" xfId="742"/>
    <cellStyle name="Обычный 7 2 3 2 2 4 2" xfId="1436"/>
    <cellStyle name="Обычный 7 2 3 2 2 5" xfId="929"/>
    <cellStyle name="Обычный 7 2 3 2 3" xfId="228"/>
    <cellStyle name="Обычный 7 2 3 2 3 2" xfId="400"/>
    <cellStyle name="Обычный 7 2 3 2 3 2 2" xfId="1101"/>
    <cellStyle name="Обычный 7 2 3 2 3 3" xfId="571"/>
    <cellStyle name="Обычный 7 2 3 2 3 3 2" xfId="1272"/>
    <cellStyle name="Обычный 7 2 3 2 3 4" xfId="743"/>
    <cellStyle name="Обычный 7 2 3 2 3 4 2" xfId="1437"/>
    <cellStyle name="Обычный 7 2 3 2 3 5" xfId="930"/>
    <cellStyle name="Обычный 7 2 3 2 4" xfId="398"/>
    <cellStyle name="Обычный 7 2 3 2 4 2" xfId="1099"/>
    <cellStyle name="Обычный 7 2 3 2 5" xfId="569"/>
    <cellStyle name="Обычный 7 2 3 2 5 2" xfId="1270"/>
    <cellStyle name="Обычный 7 2 3 2 6" xfId="741"/>
    <cellStyle name="Обычный 7 2 3 2 6 2" xfId="1435"/>
    <cellStyle name="Обычный 7 2 3 2 7" xfId="928"/>
    <cellStyle name="Обычный 7 2 3 3" xfId="229"/>
    <cellStyle name="Обычный 7 2 3 3 2" xfId="401"/>
    <cellStyle name="Обычный 7 2 3 3 2 2" xfId="1102"/>
    <cellStyle name="Обычный 7 2 3 3 3" xfId="572"/>
    <cellStyle name="Обычный 7 2 3 3 3 2" xfId="1273"/>
    <cellStyle name="Обычный 7 2 3 3 4" xfId="744"/>
    <cellStyle name="Обычный 7 2 3 3 4 2" xfId="1438"/>
    <cellStyle name="Обычный 7 2 3 3 5" xfId="931"/>
    <cellStyle name="Обычный 7 2 3 4" xfId="230"/>
    <cellStyle name="Обычный 7 2 3 4 2" xfId="402"/>
    <cellStyle name="Обычный 7 2 3 4 2 2" xfId="1103"/>
    <cellStyle name="Обычный 7 2 3 4 3" xfId="573"/>
    <cellStyle name="Обычный 7 2 3 4 3 2" xfId="1274"/>
    <cellStyle name="Обычный 7 2 3 4 4" xfId="745"/>
    <cellStyle name="Обычный 7 2 3 4 4 2" xfId="1439"/>
    <cellStyle name="Обычный 7 2 3 4 5" xfId="932"/>
    <cellStyle name="Обычный 7 2 3 5" xfId="296"/>
    <cellStyle name="Обычный 7 2 3 5 2" xfId="997"/>
    <cellStyle name="Обычный 7 2 3 6" xfId="467"/>
    <cellStyle name="Обычный 7 2 3 6 2" xfId="1168"/>
    <cellStyle name="Обычный 7 2 3 7" xfId="740"/>
    <cellStyle name="Обычный 7 2 3 7 2" xfId="1434"/>
    <cellStyle name="Обычный 7 2 3 8" xfId="826"/>
    <cellStyle name="Обычный 7 2 4" xfId="231"/>
    <cellStyle name="Обычный 7 2 4 2" xfId="232"/>
    <cellStyle name="Обычный 7 2 4 2 2" xfId="404"/>
    <cellStyle name="Обычный 7 2 4 2 2 2" xfId="1105"/>
    <cellStyle name="Обычный 7 2 4 2 3" xfId="575"/>
    <cellStyle name="Обычный 7 2 4 2 3 2" xfId="1276"/>
    <cellStyle name="Обычный 7 2 4 2 4" xfId="747"/>
    <cellStyle name="Обычный 7 2 4 2 4 2" xfId="1441"/>
    <cellStyle name="Обычный 7 2 4 2 5" xfId="934"/>
    <cellStyle name="Обычный 7 2 4 3" xfId="233"/>
    <cellStyle name="Обычный 7 2 4 3 2" xfId="405"/>
    <cellStyle name="Обычный 7 2 4 3 2 2" xfId="1106"/>
    <cellStyle name="Обычный 7 2 4 3 3" xfId="576"/>
    <cellStyle name="Обычный 7 2 4 3 3 2" xfId="1277"/>
    <cellStyle name="Обычный 7 2 4 3 4" xfId="748"/>
    <cellStyle name="Обычный 7 2 4 3 4 2" xfId="1442"/>
    <cellStyle name="Обычный 7 2 4 3 5" xfId="935"/>
    <cellStyle name="Обычный 7 2 4 4" xfId="403"/>
    <cellStyle name="Обычный 7 2 4 4 2" xfId="1104"/>
    <cellStyle name="Обычный 7 2 4 5" xfId="574"/>
    <cellStyle name="Обычный 7 2 4 5 2" xfId="1275"/>
    <cellStyle name="Обычный 7 2 4 6" xfId="746"/>
    <cellStyle name="Обычный 7 2 4 6 2" xfId="1440"/>
    <cellStyle name="Обычный 7 2 4 7" xfId="933"/>
    <cellStyle name="Обычный 7 2 5" xfId="234"/>
    <cellStyle name="Обычный 7 2 5 2" xfId="406"/>
    <cellStyle name="Обычный 7 2 5 2 2" xfId="1107"/>
    <cellStyle name="Обычный 7 2 5 3" xfId="577"/>
    <cellStyle name="Обычный 7 2 5 3 2" xfId="1278"/>
    <cellStyle name="Обычный 7 2 5 4" xfId="749"/>
    <cellStyle name="Обычный 7 2 5 4 2" xfId="1443"/>
    <cellStyle name="Обычный 7 2 5 5" xfId="936"/>
    <cellStyle name="Обычный 7 2 6" xfId="235"/>
    <cellStyle name="Обычный 7 2 6 2" xfId="407"/>
    <cellStyle name="Обычный 7 2 6 2 2" xfId="1108"/>
    <cellStyle name="Обычный 7 2 6 3" xfId="578"/>
    <cellStyle name="Обычный 7 2 6 3 2" xfId="1279"/>
    <cellStyle name="Обычный 7 2 6 4" xfId="750"/>
    <cellStyle name="Обычный 7 2 6 4 2" xfId="1444"/>
    <cellStyle name="Обычный 7 2 6 5" xfId="937"/>
    <cellStyle name="Обычный 7 2 7" xfId="236"/>
    <cellStyle name="Обычный 7 2 7 2" xfId="408"/>
    <cellStyle name="Обычный 7 2 7 2 2" xfId="1109"/>
    <cellStyle name="Обычный 7 2 7 3" xfId="579"/>
    <cellStyle name="Обычный 7 2 7 3 2" xfId="1280"/>
    <cellStyle name="Обычный 7 2 7 4" xfId="751"/>
    <cellStyle name="Обычный 7 2 7 4 2" xfId="1445"/>
    <cellStyle name="Обычный 7 2 7 5" xfId="938"/>
    <cellStyle name="Обычный 7 2 8" xfId="113"/>
    <cellStyle name="Обычный 7 2 8 2" xfId="816"/>
    <cellStyle name="Обычный 7 2 9" xfId="286"/>
    <cellStyle name="Обычный 7 2 9 2" xfId="987"/>
    <cellStyle name="Обычный 8" xfId="58"/>
    <cellStyle name="Обычный 9" xfId="115"/>
    <cellStyle name="Обычный 9 2" xfId="133"/>
    <cellStyle name="Обычный 9 2 2" xfId="237"/>
    <cellStyle name="Обычный 9 2 2 2" xfId="238"/>
    <cellStyle name="Обычный 9 2 2 2 2" xfId="410"/>
    <cellStyle name="Обычный 9 2 2 2 2 2" xfId="1111"/>
    <cellStyle name="Обычный 9 2 2 2 3" xfId="581"/>
    <cellStyle name="Обычный 9 2 2 2 3 2" xfId="1282"/>
    <cellStyle name="Обычный 9 2 2 2 4" xfId="755"/>
    <cellStyle name="Обычный 9 2 2 2 4 2" xfId="1449"/>
    <cellStyle name="Обычный 9 2 2 2 5" xfId="940"/>
    <cellStyle name="Обычный 9 2 2 3" xfId="239"/>
    <cellStyle name="Обычный 9 2 2 3 2" xfId="411"/>
    <cellStyle name="Обычный 9 2 2 3 2 2" xfId="1112"/>
    <cellStyle name="Обычный 9 2 2 3 3" xfId="582"/>
    <cellStyle name="Обычный 9 2 2 3 3 2" xfId="1283"/>
    <cellStyle name="Обычный 9 2 2 3 4" xfId="756"/>
    <cellStyle name="Обычный 9 2 2 3 4 2" xfId="1450"/>
    <cellStyle name="Обычный 9 2 2 3 5" xfId="941"/>
    <cellStyle name="Обычный 9 2 2 4" xfId="240"/>
    <cellStyle name="Обычный 9 2 2 4 2" xfId="412"/>
    <cellStyle name="Обычный 9 2 2 4 2 2" xfId="1113"/>
    <cellStyle name="Обычный 9 2 2 4 3" xfId="583"/>
    <cellStyle name="Обычный 9 2 2 4 3 2" xfId="1284"/>
    <cellStyle name="Обычный 9 2 2 4 4" xfId="757"/>
    <cellStyle name="Обычный 9 2 2 4 4 2" xfId="1451"/>
    <cellStyle name="Обычный 9 2 2 4 5" xfId="942"/>
    <cellStyle name="Обычный 9 2 2 5" xfId="409"/>
    <cellStyle name="Обычный 9 2 2 5 2" xfId="1110"/>
    <cellStyle name="Обычный 9 2 2 6" xfId="580"/>
    <cellStyle name="Обычный 9 2 2 6 2" xfId="1281"/>
    <cellStyle name="Обычный 9 2 2 7" xfId="754"/>
    <cellStyle name="Обычный 9 2 2 7 2" xfId="1448"/>
    <cellStyle name="Обычный 9 2 2 8" xfId="939"/>
    <cellStyle name="Обычный 9 2 3" xfId="241"/>
    <cellStyle name="Обычный 9 2 3 2" xfId="413"/>
    <cellStyle name="Обычный 9 2 3 2 2" xfId="1114"/>
    <cellStyle name="Обычный 9 2 3 3" xfId="584"/>
    <cellStyle name="Обычный 9 2 3 3 2" xfId="1285"/>
    <cellStyle name="Обычный 9 2 3 4" xfId="758"/>
    <cellStyle name="Обычный 9 2 3 4 2" xfId="1452"/>
    <cellStyle name="Обычный 9 2 3 5" xfId="943"/>
    <cellStyle name="Обычный 9 2 4" xfId="242"/>
    <cellStyle name="Обычный 9 2 4 2" xfId="414"/>
    <cellStyle name="Обычный 9 2 4 2 2" xfId="1115"/>
    <cellStyle name="Обычный 9 2 4 3" xfId="585"/>
    <cellStyle name="Обычный 9 2 4 3 2" xfId="1286"/>
    <cellStyle name="Обычный 9 2 4 4" xfId="759"/>
    <cellStyle name="Обычный 9 2 4 4 2" xfId="1453"/>
    <cellStyle name="Обычный 9 2 4 5" xfId="944"/>
    <cellStyle name="Обычный 9 2 5" xfId="305"/>
    <cellStyle name="Обычный 9 2 5 2" xfId="1006"/>
    <cellStyle name="Обычный 9 2 6" xfId="476"/>
    <cellStyle name="Обычный 9 2 6 2" xfId="1177"/>
    <cellStyle name="Обычный 9 2 7" xfId="753"/>
    <cellStyle name="Обычный 9 2 7 2" xfId="1447"/>
    <cellStyle name="Обычный 9 2 8" xfId="835"/>
    <cellStyle name="Обычный 9 3" xfId="138"/>
    <cellStyle name="Обычный 9 3 2" xfId="243"/>
    <cellStyle name="Обычный 9 3 2 2" xfId="415"/>
    <cellStyle name="Обычный 9 3 2 2 2" xfId="1116"/>
    <cellStyle name="Обычный 9 3 2 3" xfId="586"/>
    <cellStyle name="Обычный 9 3 2 3 2" xfId="1287"/>
    <cellStyle name="Обычный 9 3 2 4" xfId="761"/>
    <cellStyle name="Обычный 9 3 2 4 2" xfId="1455"/>
    <cellStyle name="Обычный 9 3 2 5" xfId="945"/>
    <cellStyle name="Обычный 9 3 3" xfId="244"/>
    <cellStyle name="Обычный 9 3 3 2" xfId="416"/>
    <cellStyle name="Обычный 9 3 3 2 2" xfId="1117"/>
    <cellStyle name="Обычный 9 3 3 3" xfId="587"/>
    <cellStyle name="Обычный 9 3 3 3 2" xfId="1288"/>
    <cellStyle name="Обычный 9 3 3 4" xfId="762"/>
    <cellStyle name="Обычный 9 3 3 4 2" xfId="1456"/>
    <cellStyle name="Обычный 9 3 3 5" xfId="946"/>
    <cellStyle name="Обычный 9 3 4" xfId="245"/>
    <cellStyle name="Обычный 9 3 4 2" xfId="417"/>
    <cellStyle name="Обычный 9 3 4 2 2" xfId="1118"/>
    <cellStyle name="Обычный 9 3 4 3" xfId="588"/>
    <cellStyle name="Обычный 9 3 4 3 2" xfId="1289"/>
    <cellStyle name="Обычный 9 3 4 4" xfId="763"/>
    <cellStyle name="Обычный 9 3 4 4 2" xfId="1457"/>
    <cellStyle name="Обычный 9 3 4 5" xfId="947"/>
    <cellStyle name="Обычный 9 3 5" xfId="310"/>
    <cellStyle name="Обычный 9 3 5 2" xfId="1011"/>
    <cellStyle name="Обычный 9 3 6" xfId="481"/>
    <cellStyle name="Обычный 9 3 6 2" xfId="1182"/>
    <cellStyle name="Обычный 9 3 7" xfId="760"/>
    <cellStyle name="Обычный 9 3 7 2" xfId="1454"/>
    <cellStyle name="Обычный 9 3 8" xfId="840"/>
    <cellStyle name="Обычный 9 4" xfId="246"/>
    <cellStyle name="Обычный 9 4 2" xfId="418"/>
    <cellStyle name="Обычный 9 4 2 2" xfId="1119"/>
    <cellStyle name="Обычный 9 4 3" xfId="589"/>
    <cellStyle name="Обычный 9 4 3 2" xfId="1290"/>
    <cellStyle name="Обычный 9 4 4" xfId="764"/>
    <cellStyle name="Обычный 9 4 4 2" xfId="1458"/>
    <cellStyle name="Обычный 9 4 5" xfId="948"/>
    <cellStyle name="Обычный 9 5" xfId="247"/>
    <cellStyle name="Обычный 9 5 2" xfId="419"/>
    <cellStyle name="Обычный 9 5 2 2" xfId="1120"/>
    <cellStyle name="Обычный 9 5 3" xfId="590"/>
    <cellStyle name="Обычный 9 5 3 2" xfId="1291"/>
    <cellStyle name="Обычный 9 5 4" xfId="765"/>
    <cellStyle name="Обычный 9 5 4 2" xfId="1459"/>
    <cellStyle name="Обычный 9 5 5" xfId="949"/>
    <cellStyle name="Обычный 9 6" xfId="288"/>
    <cellStyle name="Обычный 9 6 2" xfId="989"/>
    <cellStyle name="Обычный 9 7" xfId="459"/>
    <cellStyle name="Обычный 9 7 2" xfId="1160"/>
    <cellStyle name="Обычный 9 8" xfId="752"/>
    <cellStyle name="Обычный 9 8 2" xfId="1446"/>
    <cellStyle name="Обычный 9 9" xfId="818"/>
    <cellStyle name="Обычный_Формат МЭ  - (кор  08 09 2010) 2" xfId="623"/>
    <cellStyle name="Обычный_Форматы по компаниям_last" xfId="46"/>
    <cellStyle name="Обычный_Форматы по компаниям_last 2" xfId="107"/>
    <cellStyle name="Плохой" xfId="38" builtinId="27" customBuiltin="1"/>
    <cellStyle name="Плохой 2" xfId="96"/>
    <cellStyle name="Пояснение" xfId="39" builtinId="53" customBuiltin="1"/>
    <cellStyle name="Пояснение 2" xfId="97"/>
    <cellStyle name="Примечание" xfId="40" builtinId="10" customBuiltin="1"/>
    <cellStyle name="Примечание 2" xfId="98"/>
    <cellStyle name="Процентный 2" xfId="104"/>
    <cellStyle name="Процентный 3" xfId="105"/>
    <cellStyle name="Связанная ячейка" xfId="41" builtinId="24" customBuiltin="1"/>
    <cellStyle name="Связанная ячейка 2" xfId="99"/>
    <cellStyle name="Стиль 1" xfId="106"/>
    <cellStyle name="Текст предупреждения" xfId="42" builtinId="11" customBuiltin="1"/>
    <cellStyle name="Текст предупреждения 2" xfId="100"/>
    <cellStyle name="Финансовый" xfId="624" builtinId="3"/>
    <cellStyle name="Финансовый 2" xfId="50"/>
    <cellStyle name="Финансовый 2 10" xfId="453"/>
    <cellStyle name="Финансовый 2 10 2" xfId="1154"/>
    <cellStyle name="Финансовый 2 11" xfId="626"/>
    <cellStyle name="Финансовый 2 12" xfId="805"/>
    <cellStyle name="Финансовый 2 2" xfId="127"/>
    <cellStyle name="Финансовый 2 2 2" xfId="248"/>
    <cellStyle name="Финансовый 2 2 2 2" xfId="249"/>
    <cellStyle name="Финансовый 2 2 2 2 2" xfId="51"/>
    <cellStyle name="Финансовый 2 2 2 2 3" xfId="421"/>
    <cellStyle name="Финансовый 2 2 2 2 3 2" xfId="1122"/>
    <cellStyle name="Финансовый 2 2 2 2 4" xfId="592"/>
    <cellStyle name="Финансовый 2 2 2 2 4 2" xfId="1293"/>
    <cellStyle name="Финансовый 2 2 2 2 5" xfId="769"/>
    <cellStyle name="Финансовый 2 2 2 2 5 2" xfId="1463"/>
    <cellStyle name="Финансовый 2 2 2 2 6" xfId="951"/>
    <cellStyle name="Финансовый 2 2 2 3" xfId="250"/>
    <cellStyle name="Финансовый 2 2 2 3 2" xfId="422"/>
    <cellStyle name="Финансовый 2 2 2 3 2 2" xfId="1123"/>
    <cellStyle name="Финансовый 2 2 2 3 3" xfId="593"/>
    <cellStyle name="Финансовый 2 2 2 3 3 2" xfId="1294"/>
    <cellStyle name="Финансовый 2 2 2 3 4" xfId="770"/>
    <cellStyle name="Финансовый 2 2 2 3 4 2" xfId="1464"/>
    <cellStyle name="Финансовый 2 2 2 3 5" xfId="952"/>
    <cellStyle name="Финансовый 2 2 2 4" xfId="420"/>
    <cellStyle name="Финансовый 2 2 2 4 2" xfId="1121"/>
    <cellStyle name="Финансовый 2 2 2 5" xfId="591"/>
    <cellStyle name="Финансовый 2 2 2 5 2" xfId="1292"/>
    <cellStyle name="Финансовый 2 2 2 6" xfId="768"/>
    <cellStyle name="Финансовый 2 2 2 6 2" xfId="1462"/>
    <cellStyle name="Финансовый 2 2 2 7" xfId="950"/>
    <cellStyle name="Финансовый 2 2 3" xfId="251"/>
    <cellStyle name="Финансовый 2 2 3 2" xfId="423"/>
    <cellStyle name="Финансовый 2 2 3 2 2" xfId="1124"/>
    <cellStyle name="Финансовый 2 2 3 3" xfId="594"/>
    <cellStyle name="Финансовый 2 2 3 3 2" xfId="1295"/>
    <cellStyle name="Финансовый 2 2 3 4" xfId="771"/>
    <cellStyle name="Финансовый 2 2 3 4 2" xfId="1465"/>
    <cellStyle name="Финансовый 2 2 3 5" xfId="953"/>
    <cellStyle name="Финансовый 2 2 4" xfId="252"/>
    <cellStyle name="Финансовый 2 2 4 2" xfId="424"/>
    <cellStyle name="Финансовый 2 2 4 2 2" xfId="1125"/>
    <cellStyle name="Финансовый 2 2 4 3" xfId="595"/>
    <cellStyle name="Финансовый 2 2 4 3 2" xfId="1296"/>
    <cellStyle name="Финансовый 2 2 4 4" xfId="772"/>
    <cellStyle name="Финансовый 2 2 4 4 2" xfId="1466"/>
    <cellStyle name="Финансовый 2 2 4 5" xfId="954"/>
    <cellStyle name="Финансовый 2 2 5" xfId="299"/>
    <cellStyle name="Финансовый 2 2 5 2" xfId="1000"/>
    <cellStyle name="Финансовый 2 2 6" xfId="470"/>
    <cellStyle name="Финансовый 2 2 6 2" xfId="1171"/>
    <cellStyle name="Финансовый 2 2 7" xfId="767"/>
    <cellStyle name="Финансовый 2 2 7 2" xfId="1461"/>
    <cellStyle name="Финансовый 2 2 8" xfId="829"/>
    <cellStyle name="Финансовый 2 3" xfId="120"/>
    <cellStyle name="Финансовый 2 3 2" xfId="253"/>
    <cellStyle name="Финансовый 2 3 2 2" xfId="254"/>
    <cellStyle name="Финансовый 2 3 2 2 2" xfId="426"/>
    <cellStyle name="Финансовый 2 3 2 2 2 2" xfId="1127"/>
    <cellStyle name="Финансовый 2 3 2 2 3" xfId="597"/>
    <cellStyle name="Финансовый 2 3 2 2 3 2" xfId="1298"/>
    <cellStyle name="Финансовый 2 3 2 2 4" xfId="775"/>
    <cellStyle name="Финансовый 2 3 2 2 4 2" xfId="1469"/>
    <cellStyle name="Финансовый 2 3 2 2 5" xfId="956"/>
    <cellStyle name="Финансовый 2 3 2 3" xfId="255"/>
    <cellStyle name="Финансовый 2 3 2 3 2" xfId="427"/>
    <cellStyle name="Финансовый 2 3 2 3 2 2" xfId="1128"/>
    <cellStyle name="Финансовый 2 3 2 3 3" xfId="598"/>
    <cellStyle name="Финансовый 2 3 2 3 3 2" xfId="1299"/>
    <cellStyle name="Финансовый 2 3 2 3 4" xfId="776"/>
    <cellStyle name="Финансовый 2 3 2 3 4 2" xfId="1470"/>
    <cellStyle name="Финансовый 2 3 2 3 5" xfId="957"/>
    <cellStyle name="Финансовый 2 3 2 4" xfId="425"/>
    <cellStyle name="Финансовый 2 3 2 4 2" xfId="1126"/>
    <cellStyle name="Финансовый 2 3 2 5" xfId="596"/>
    <cellStyle name="Финансовый 2 3 2 5 2" xfId="1297"/>
    <cellStyle name="Финансовый 2 3 2 6" xfId="774"/>
    <cellStyle name="Финансовый 2 3 2 6 2" xfId="1468"/>
    <cellStyle name="Финансовый 2 3 2 7" xfId="955"/>
    <cellStyle name="Финансовый 2 3 3" xfId="256"/>
    <cellStyle name="Финансовый 2 3 3 2" xfId="428"/>
    <cellStyle name="Финансовый 2 3 3 2 2" xfId="1129"/>
    <cellStyle name="Финансовый 2 3 3 3" xfId="599"/>
    <cellStyle name="Финансовый 2 3 3 3 2" xfId="1300"/>
    <cellStyle name="Финансовый 2 3 3 4" xfId="777"/>
    <cellStyle name="Финансовый 2 3 3 4 2" xfId="1471"/>
    <cellStyle name="Финансовый 2 3 3 5" xfId="958"/>
    <cellStyle name="Финансовый 2 3 4" xfId="257"/>
    <cellStyle name="Финансовый 2 3 4 2" xfId="429"/>
    <cellStyle name="Финансовый 2 3 4 2 2" xfId="1130"/>
    <cellStyle name="Финансовый 2 3 4 3" xfId="600"/>
    <cellStyle name="Финансовый 2 3 4 3 2" xfId="1301"/>
    <cellStyle name="Финансовый 2 3 4 4" xfId="778"/>
    <cellStyle name="Финансовый 2 3 4 4 2" xfId="1472"/>
    <cellStyle name="Финансовый 2 3 4 5" xfId="959"/>
    <cellStyle name="Финансовый 2 3 5" xfId="292"/>
    <cellStyle name="Финансовый 2 3 5 2" xfId="993"/>
    <cellStyle name="Финансовый 2 3 6" xfId="463"/>
    <cellStyle name="Финансовый 2 3 6 2" xfId="1164"/>
    <cellStyle name="Финансовый 2 3 7" xfId="773"/>
    <cellStyle name="Финансовый 2 3 7 2" xfId="1467"/>
    <cellStyle name="Финансовый 2 3 8" xfId="822"/>
    <cellStyle name="Финансовый 2 4" xfId="258"/>
    <cellStyle name="Финансовый 2 4 2" xfId="259"/>
    <cellStyle name="Финансовый 2 4 2 2" xfId="431"/>
    <cellStyle name="Финансовый 2 4 2 2 2" xfId="1132"/>
    <cellStyle name="Финансовый 2 4 2 3" xfId="602"/>
    <cellStyle name="Финансовый 2 4 2 3 2" xfId="1303"/>
    <cellStyle name="Финансовый 2 4 2 4" xfId="780"/>
    <cellStyle name="Финансовый 2 4 2 4 2" xfId="1474"/>
    <cellStyle name="Финансовый 2 4 2 5" xfId="961"/>
    <cellStyle name="Финансовый 2 4 3" xfId="260"/>
    <cellStyle name="Финансовый 2 4 3 2" xfId="432"/>
    <cellStyle name="Финансовый 2 4 3 2 2" xfId="1133"/>
    <cellStyle name="Финансовый 2 4 3 3" xfId="603"/>
    <cellStyle name="Финансовый 2 4 3 3 2" xfId="1304"/>
    <cellStyle name="Финансовый 2 4 3 4" xfId="781"/>
    <cellStyle name="Финансовый 2 4 3 4 2" xfId="1475"/>
    <cellStyle name="Финансовый 2 4 3 5" xfId="962"/>
    <cellStyle name="Финансовый 2 4 4" xfId="430"/>
    <cellStyle name="Финансовый 2 4 4 2" xfId="1131"/>
    <cellStyle name="Финансовый 2 4 5" xfId="601"/>
    <cellStyle name="Финансовый 2 4 5 2" xfId="1302"/>
    <cellStyle name="Финансовый 2 4 6" xfId="779"/>
    <cellStyle name="Финансовый 2 4 6 2" xfId="1473"/>
    <cellStyle name="Финансовый 2 4 7" xfId="960"/>
    <cellStyle name="Финансовый 2 5" xfId="261"/>
    <cellStyle name="Финансовый 2 5 2" xfId="433"/>
    <cellStyle name="Финансовый 2 5 2 2" xfId="1134"/>
    <cellStyle name="Финансовый 2 5 3" xfId="604"/>
    <cellStyle name="Финансовый 2 5 3 2" xfId="1305"/>
    <cellStyle name="Финансовый 2 5 4" xfId="782"/>
    <cellStyle name="Финансовый 2 5 4 2" xfId="1476"/>
    <cellStyle name="Финансовый 2 5 5" xfId="963"/>
    <cellStyle name="Финансовый 2 6" xfId="262"/>
    <cellStyle name="Финансовый 2 6 2" xfId="434"/>
    <cellStyle name="Финансовый 2 6 2 2" xfId="1135"/>
    <cellStyle name="Финансовый 2 6 3" xfId="605"/>
    <cellStyle name="Финансовый 2 6 3 2" xfId="1306"/>
    <cellStyle name="Финансовый 2 6 4" xfId="783"/>
    <cellStyle name="Финансовый 2 6 4 2" xfId="1477"/>
    <cellStyle name="Финансовый 2 6 5" xfId="964"/>
    <cellStyle name="Финансовый 2 7" xfId="263"/>
    <cellStyle name="Финансовый 2 7 2" xfId="435"/>
    <cellStyle name="Финансовый 2 7 2 2" xfId="1136"/>
    <cellStyle name="Финансовый 2 7 3" xfId="606"/>
    <cellStyle name="Финансовый 2 7 3 2" xfId="1307"/>
    <cellStyle name="Финансовый 2 7 4" xfId="784"/>
    <cellStyle name="Финансовый 2 7 4 2" xfId="1478"/>
    <cellStyle name="Финансовый 2 7 5" xfId="965"/>
    <cellStyle name="Финансовый 2 8" xfId="109"/>
    <cellStyle name="Финансовый 2 8 2" xfId="766"/>
    <cellStyle name="Финансовый 2 8 2 2" xfId="1460"/>
    <cellStyle name="Финансовый 2 8 3" xfId="812"/>
    <cellStyle name="Финансовый 2 9" xfId="282"/>
    <cellStyle name="Финансовый 2 9 2" xfId="983"/>
    <cellStyle name="Финансовый 3" xfId="52"/>
    <cellStyle name="Финансовый 3 10" xfId="454"/>
    <cellStyle name="Финансовый 3 10 2" xfId="1155"/>
    <cellStyle name="Финансовый 3 11" xfId="785"/>
    <cellStyle name="Финансовый 3 11 2" xfId="1479"/>
    <cellStyle name="Финансовый 3 12" xfId="806"/>
    <cellStyle name="Финансовый 3 2" xfId="128"/>
    <cellStyle name="Финансовый 3 2 2" xfId="264"/>
    <cellStyle name="Финансовый 3 2 2 2" xfId="265"/>
    <cellStyle name="Финансовый 3 2 2 2 2" xfId="437"/>
    <cellStyle name="Финансовый 3 2 2 2 2 2" xfId="1138"/>
    <cellStyle name="Финансовый 3 2 2 2 3" xfId="608"/>
    <cellStyle name="Финансовый 3 2 2 2 3 2" xfId="1309"/>
    <cellStyle name="Финансовый 3 2 2 2 4" xfId="788"/>
    <cellStyle name="Финансовый 3 2 2 2 4 2" xfId="1482"/>
    <cellStyle name="Финансовый 3 2 2 2 5" xfId="967"/>
    <cellStyle name="Финансовый 3 2 2 3" xfId="266"/>
    <cellStyle name="Финансовый 3 2 2 3 2" xfId="438"/>
    <cellStyle name="Финансовый 3 2 2 3 2 2" xfId="1139"/>
    <cellStyle name="Финансовый 3 2 2 3 3" xfId="609"/>
    <cellStyle name="Финансовый 3 2 2 3 3 2" xfId="1310"/>
    <cellStyle name="Финансовый 3 2 2 3 4" xfId="789"/>
    <cellStyle name="Финансовый 3 2 2 3 4 2" xfId="1483"/>
    <cellStyle name="Финансовый 3 2 2 3 5" xfId="968"/>
    <cellStyle name="Финансовый 3 2 2 4" xfId="436"/>
    <cellStyle name="Финансовый 3 2 2 4 2" xfId="1137"/>
    <cellStyle name="Финансовый 3 2 2 5" xfId="607"/>
    <cellStyle name="Финансовый 3 2 2 5 2" xfId="1308"/>
    <cellStyle name="Финансовый 3 2 2 6" xfId="787"/>
    <cellStyle name="Финансовый 3 2 2 6 2" xfId="1481"/>
    <cellStyle name="Финансовый 3 2 2 7" xfId="966"/>
    <cellStyle name="Финансовый 3 2 3" xfId="267"/>
    <cellStyle name="Финансовый 3 2 3 2" xfId="439"/>
    <cellStyle name="Финансовый 3 2 3 2 2" xfId="1140"/>
    <cellStyle name="Финансовый 3 2 3 3" xfId="610"/>
    <cellStyle name="Финансовый 3 2 3 3 2" xfId="1311"/>
    <cellStyle name="Финансовый 3 2 3 4" xfId="790"/>
    <cellStyle name="Финансовый 3 2 3 4 2" xfId="1484"/>
    <cellStyle name="Финансовый 3 2 3 5" xfId="969"/>
    <cellStyle name="Финансовый 3 2 4" xfId="268"/>
    <cellStyle name="Финансовый 3 2 4 2" xfId="440"/>
    <cellStyle name="Финансовый 3 2 4 2 2" xfId="1141"/>
    <cellStyle name="Финансовый 3 2 4 3" xfId="611"/>
    <cellStyle name="Финансовый 3 2 4 3 2" xfId="1312"/>
    <cellStyle name="Финансовый 3 2 4 4" xfId="791"/>
    <cellStyle name="Финансовый 3 2 4 4 2" xfId="1485"/>
    <cellStyle name="Финансовый 3 2 4 5" xfId="970"/>
    <cellStyle name="Финансовый 3 2 5" xfId="300"/>
    <cellStyle name="Финансовый 3 2 5 2" xfId="1001"/>
    <cellStyle name="Финансовый 3 2 6" xfId="471"/>
    <cellStyle name="Финансовый 3 2 6 2" xfId="1172"/>
    <cellStyle name="Финансовый 3 2 7" xfId="786"/>
    <cellStyle name="Финансовый 3 2 7 2" xfId="1480"/>
    <cellStyle name="Финансовый 3 2 8" xfId="830"/>
    <cellStyle name="Финансовый 3 3" xfId="121"/>
    <cellStyle name="Финансовый 3 3 2" xfId="269"/>
    <cellStyle name="Финансовый 3 3 2 2" xfId="270"/>
    <cellStyle name="Финансовый 3 3 2 2 2" xfId="442"/>
    <cellStyle name="Финансовый 3 3 2 2 2 2" xfId="1143"/>
    <cellStyle name="Финансовый 3 3 2 2 3" xfId="613"/>
    <cellStyle name="Финансовый 3 3 2 2 3 2" xfId="1314"/>
    <cellStyle name="Финансовый 3 3 2 2 4" xfId="794"/>
    <cellStyle name="Финансовый 3 3 2 2 4 2" xfId="1488"/>
    <cellStyle name="Финансовый 3 3 2 2 5" xfId="972"/>
    <cellStyle name="Финансовый 3 3 2 3" xfId="271"/>
    <cellStyle name="Финансовый 3 3 2 3 2" xfId="443"/>
    <cellStyle name="Финансовый 3 3 2 3 2 2" xfId="1144"/>
    <cellStyle name="Финансовый 3 3 2 3 3" xfId="614"/>
    <cellStyle name="Финансовый 3 3 2 3 3 2" xfId="1315"/>
    <cellStyle name="Финансовый 3 3 2 3 4" xfId="795"/>
    <cellStyle name="Финансовый 3 3 2 3 4 2" xfId="1489"/>
    <cellStyle name="Финансовый 3 3 2 3 5" xfId="973"/>
    <cellStyle name="Финансовый 3 3 2 4" xfId="441"/>
    <cellStyle name="Финансовый 3 3 2 4 2" xfId="1142"/>
    <cellStyle name="Финансовый 3 3 2 5" xfId="612"/>
    <cellStyle name="Финансовый 3 3 2 5 2" xfId="1313"/>
    <cellStyle name="Финансовый 3 3 2 6" xfId="793"/>
    <cellStyle name="Финансовый 3 3 2 6 2" xfId="1487"/>
    <cellStyle name="Финансовый 3 3 2 7" xfId="971"/>
    <cellStyle name="Финансовый 3 3 3" xfId="272"/>
    <cellStyle name="Финансовый 3 3 3 2" xfId="444"/>
    <cellStyle name="Финансовый 3 3 3 2 2" xfId="1145"/>
    <cellStyle name="Финансовый 3 3 3 3" xfId="615"/>
    <cellStyle name="Финансовый 3 3 3 3 2" xfId="1316"/>
    <cellStyle name="Финансовый 3 3 3 4" xfId="796"/>
    <cellStyle name="Финансовый 3 3 3 4 2" xfId="1490"/>
    <cellStyle name="Финансовый 3 3 3 5" xfId="974"/>
    <cellStyle name="Финансовый 3 3 4" xfId="273"/>
    <cellStyle name="Финансовый 3 3 4 2" xfId="445"/>
    <cellStyle name="Финансовый 3 3 4 2 2" xfId="1146"/>
    <cellStyle name="Финансовый 3 3 4 3" xfId="616"/>
    <cellStyle name="Финансовый 3 3 4 3 2" xfId="1317"/>
    <cellStyle name="Финансовый 3 3 4 4" xfId="797"/>
    <cellStyle name="Финансовый 3 3 4 4 2" xfId="1491"/>
    <cellStyle name="Финансовый 3 3 4 5" xfId="975"/>
    <cellStyle name="Финансовый 3 3 5" xfId="293"/>
    <cellStyle name="Финансовый 3 3 5 2" xfId="994"/>
    <cellStyle name="Финансовый 3 3 6" xfId="464"/>
    <cellStyle name="Финансовый 3 3 6 2" xfId="1165"/>
    <cellStyle name="Финансовый 3 3 7" xfId="792"/>
    <cellStyle name="Финансовый 3 3 7 2" xfId="1486"/>
    <cellStyle name="Финансовый 3 3 8" xfId="823"/>
    <cellStyle name="Финансовый 3 4" xfId="274"/>
    <cellStyle name="Финансовый 3 4 2" xfId="275"/>
    <cellStyle name="Финансовый 3 4 2 2" xfId="447"/>
    <cellStyle name="Финансовый 3 4 2 2 2" xfId="1148"/>
    <cellStyle name="Финансовый 3 4 2 3" xfId="618"/>
    <cellStyle name="Финансовый 3 4 2 3 2" xfId="1319"/>
    <cellStyle name="Финансовый 3 4 2 4" xfId="799"/>
    <cellStyle name="Финансовый 3 4 2 4 2" xfId="1493"/>
    <cellStyle name="Финансовый 3 4 2 5" xfId="977"/>
    <cellStyle name="Финансовый 3 4 3" xfId="276"/>
    <cellStyle name="Финансовый 3 4 3 2" xfId="448"/>
    <cellStyle name="Финансовый 3 4 3 2 2" xfId="1149"/>
    <cellStyle name="Финансовый 3 4 3 3" xfId="619"/>
    <cellStyle name="Финансовый 3 4 3 3 2" xfId="1320"/>
    <cellStyle name="Финансовый 3 4 3 4" xfId="800"/>
    <cellStyle name="Финансовый 3 4 3 4 2" xfId="1494"/>
    <cellStyle name="Финансовый 3 4 3 5" xfId="978"/>
    <cellStyle name="Финансовый 3 4 4" xfId="446"/>
    <cellStyle name="Финансовый 3 4 4 2" xfId="1147"/>
    <cellStyle name="Финансовый 3 4 5" xfId="617"/>
    <cellStyle name="Финансовый 3 4 5 2" xfId="1318"/>
    <cellStyle name="Финансовый 3 4 6" xfId="798"/>
    <cellStyle name="Финансовый 3 4 6 2" xfId="1492"/>
    <cellStyle name="Финансовый 3 4 7" xfId="976"/>
    <cellStyle name="Финансовый 3 5" xfId="277"/>
    <cellStyle name="Финансовый 3 5 2" xfId="449"/>
    <cellStyle name="Финансовый 3 5 2 2" xfId="1150"/>
    <cellStyle name="Финансовый 3 5 3" xfId="620"/>
    <cellStyle name="Финансовый 3 5 3 2" xfId="1321"/>
    <cellStyle name="Финансовый 3 5 4" xfId="801"/>
    <cellStyle name="Финансовый 3 5 4 2" xfId="1495"/>
    <cellStyle name="Финансовый 3 5 5" xfId="979"/>
    <cellStyle name="Финансовый 3 6" xfId="278"/>
    <cellStyle name="Финансовый 3 6 2" xfId="450"/>
    <cellStyle name="Финансовый 3 6 2 2" xfId="1151"/>
    <cellStyle name="Финансовый 3 6 3" xfId="621"/>
    <cellStyle name="Финансовый 3 6 3 2" xfId="1322"/>
    <cellStyle name="Финансовый 3 6 4" xfId="802"/>
    <cellStyle name="Финансовый 3 6 4 2" xfId="1496"/>
    <cellStyle name="Финансовый 3 6 5" xfId="980"/>
    <cellStyle name="Финансовый 3 7" xfId="279"/>
    <cellStyle name="Финансовый 3 7 2" xfId="451"/>
    <cellStyle name="Финансовый 3 7 2 2" xfId="1152"/>
    <cellStyle name="Финансовый 3 7 3" xfId="622"/>
    <cellStyle name="Финансовый 3 7 3 2" xfId="1323"/>
    <cellStyle name="Финансовый 3 7 4" xfId="803"/>
    <cellStyle name="Финансовый 3 7 4 2" xfId="1497"/>
    <cellStyle name="Финансовый 3 7 5" xfId="981"/>
    <cellStyle name="Финансовый 3 8" xfId="110"/>
    <cellStyle name="Финансовый 3 8 2" xfId="813"/>
    <cellStyle name="Финансовый 3 9" xfId="283"/>
    <cellStyle name="Финансовый 3 9 2" xfId="984"/>
    <cellStyle name="Финансовый 4" xfId="1324"/>
    <cellStyle name="Хороший" xfId="43" builtinId="26" customBuiltin="1"/>
    <cellStyle name="Хороший 2" xfId="101"/>
  </cellStyles>
  <dxfs count="0"/>
  <tableStyles count="0" defaultTableStyle="TableStyleMedium9" defaultPivotStyle="PivotStyleLight16"/>
  <colors>
    <mruColors>
      <color rgb="FFCCFFCC"/>
      <color rgb="FFFFFFCC"/>
      <color rgb="FFFF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0.bin"/><Relationship Id="rId1" Type="http://schemas.openxmlformats.org/officeDocument/2006/relationships/printerSettings" Target="../printerSettings/printerSettings19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0.bin"/><Relationship Id="rId1" Type="http://schemas.openxmlformats.org/officeDocument/2006/relationships/printerSettings" Target="../printerSettings/printerSettings9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2.bin"/><Relationship Id="rId1" Type="http://schemas.openxmlformats.org/officeDocument/2006/relationships/printerSettings" Target="../printerSettings/printerSettings11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4.bin"/><Relationship Id="rId1" Type="http://schemas.openxmlformats.org/officeDocument/2006/relationships/printerSettings" Target="../printerSettings/printerSettings13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6.bin"/><Relationship Id="rId1" Type="http://schemas.openxmlformats.org/officeDocument/2006/relationships/printerSettings" Target="../printerSettings/printerSettings15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8.bin"/><Relationship Id="rId1" Type="http://schemas.openxmlformats.org/officeDocument/2006/relationships/printerSettings" Target="../printerSettings/printerSettings1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D29"/>
  <sheetViews>
    <sheetView view="pageBreakPreview" zoomScale="80" zoomScaleSheetLayoutView="80" workbookViewId="0">
      <selection activeCell="E26" sqref="E26"/>
    </sheetView>
  </sheetViews>
  <sheetFormatPr defaultRowHeight="15.75" x14ac:dyDescent="0.25"/>
  <cols>
    <col min="1" max="1" width="10.625" style="5" customWidth="1"/>
    <col min="2" max="2" width="37.25" style="5" bestFit="1" customWidth="1"/>
    <col min="3" max="3" width="17.375" style="5" customWidth="1"/>
    <col min="4" max="5" width="18" style="31" customWidth="1"/>
    <col min="6" max="6" width="17.25" style="31" customWidth="1"/>
    <col min="7" max="7" width="20" style="31" customWidth="1"/>
    <col min="8" max="8" width="14.75" style="31" customWidth="1"/>
    <col min="9" max="9" width="11" style="31" customWidth="1"/>
    <col min="10" max="10" width="14.75" style="5" customWidth="1"/>
    <col min="11" max="11" width="14.75" style="31" customWidth="1"/>
    <col min="12" max="12" width="9.5" style="5" customWidth="1"/>
    <col min="13" max="13" width="14.75" style="5" customWidth="1"/>
    <col min="14" max="14" width="10" style="5" customWidth="1"/>
    <col min="15" max="16" width="14.75" style="5" customWidth="1"/>
    <col min="17" max="17" width="9.25" style="5" customWidth="1"/>
    <col min="18" max="18" width="18" style="5" customWidth="1"/>
    <col min="19" max="19" width="9.25" style="5" customWidth="1"/>
    <col min="20" max="20" width="5.125" style="5" customWidth="1"/>
    <col min="21" max="21" width="8.875" style="5" customWidth="1"/>
    <col min="22" max="22" width="4.5" style="5" customWidth="1"/>
    <col min="23" max="23" width="9.25" style="5" customWidth="1"/>
    <col min="24" max="24" width="5.75" style="5" customWidth="1"/>
    <col min="25" max="25" width="9.25" style="5" customWidth="1"/>
    <col min="26" max="26" width="7.375" style="5" customWidth="1"/>
    <col min="27" max="27" width="9.625" style="5" customWidth="1"/>
    <col min="28" max="28" width="5.125" style="5" customWidth="1"/>
    <col min="29" max="29" width="13.5" style="5" customWidth="1"/>
    <col min="30" max="64" width="9" style="5"/>
    <col min="65" max="65" width="17.375" style="5" customWidth="1"/>
    <col min="66" max="16384" width="9" style="5"/>
  </cols>
  <sheetData>
    <row r="1" spans="1:30" ht="18.75" x14ac:dyDescent="0.25">
      <c r="AC1" s="24" t="s">
        <v>54</v>
      </c>
    </row>
    <row r="2" spans="1:30" ht="18.75" x14ac:dyDescent="0.3">
      <c r="AC2" s="29" t="s">
        <v>0</v>
      </c>
    </row>
    <row r="3" spans="1:30" ht="18.75" x14ac:dyDescent="0.3">
      <c r="AC3" s="29" t="s">
        <v>792</v>
      </c>
    </row>
    <row r="4" spans="1:30" s="8" customFormat="1" ht="18.75" x14ac:dyDescent="0.3">
      <c r="A4" s="376" t="s">
        <v>162</v>
      </c>
      <c r="B4" s="376"/>
      <c r="C4" s="376"/>
      <c r="D4" s="376"/>
      <c r="E4" s="376"/>
      <c r="F4" s="376"/>
      <c r="G4" s="376"/>
      <c r="H4" s="376"/>
      <c r="I4" s="376"/>
      <c r="J4" s="376"/>
      <c r="K4" s="376"/>
      <c r="L4" s="376"/>
      <c r="M4" s="376"/>
      <c r="N4" s="376"/>
      <c r="O4" s="376"/>
      <c r="P4" s="376"/>
      <c r="Q4" s="376"/>
      <c r="R4" s="376"/>
      <c r="S4" s="376"/>
      <c r="T4" s="376"/>
      <c r="U4" s="376"/>
      <c r="V4" s="376"/>
      <c r="W4" s="376"/>
      <c r="X4" s="376"/>
      <c r="Y4" s="376"/>
      <c r="Z4" s="376"/>
      <c r="AA4" s="376"/>
      <c r="AB4" s="376"/>
      <c r="AC4" s="376"/>
    </row>
    <row r="5" spans="1:30" s="8" customFormat="1" ht="18.75" x14ac:dyDescent="0.3">
      <c r="A5" s="369" t="s">
        <v>63</v>
      </c>
      <c r="B5" s="369"/>
      <c r="C5" s="369"/>
      <c r="D5" s="369"/>
      <c r="E5" s="369"/>
      <c r="F5" s="369"/>
      <c r="G5" s="369"/>
      <c r="H5" s="369"/>
      <c r="I5" s="369"/>
      <c r="J5" s="369"/>
      <c r="K5" s="369"/>
      <c r="L5" s="369"/>
      <c r="M5" s="369"/>
      <c r="N5" s="369"/>
      <c r="O5" s="369"/>
      <c r="P5" s="369"/>
      <c r="Q5" s="369"/>
      <c r="R5" s="369"/>
      <c r="S5" s="369"/>
      <c r="T5" s="369"/>
      <c r="U5" s="369"/>
      <c r="V5" s="369"/>
      <c r="W5" s="369"/>
      <c r="X5" s="369"/>
      <c r="Y5" s="369"/>
      <c r="Z5" s="369"/>
      <c r="AA5" s="369"/>
      <c r="AB5" s="369"/>
      <c r="AC5" s="369"/>
      <c r="AD5" s="159"/>
    </row>
    <row r="6" spans="1:30" s="8" customFormat="1" ht="18.75" x14ac:dyDescent="0.3">
      <c r="A6" s="160"/>
      <c r="B6" s="160"/>
      <c r="C6" s="160"/>
      <c r="D6" s="161"/>
      <c r="E6" s="161"/>
      <c r="F6" s="161"/>
      <c r="G6" s="161"/>
      <c r="H6" s="161"/>
      <c r="I6" s="161"/>
      <c r="J6" s="160"/>
      <c r="K6" s="161"/>
      <c r="L6" s="160"/>
      <c r="M6" s="160"/>
      <c r="N6" s="160"/>
      <c r="O6" s="160"/>
      <c r="P6" s="160"/>
      <c r="Q6" s="160"/>
      <c r="R6" s="160"/>
      <c r="S6" s="160"/>
      <c r="T6" s="160"/>
      <c r="U6" s="160"/>
      <c r="V6" s="160"/>
      <c r="W6" s="160"/>
      <c r="X6" s="160"/>
      <c r="Y6" s="160"/>
      <c r="Z6" s="160"/>
      <c r="AA6" s="160"/>
      <c r="AB6" s="160"/>
      <c r="AC6" s="160"/>
    </row>
    <row r="7" spans="1:30" s="8" customFormat="1" ht="18.75" x14ac:dyDescent="0.3">
      <c r="A7" s="369" t="s">
        <v>789</v>
      </c>
      <c r="B7" s="369"/>
      <c r="C7" s="369"/>
      <c r="D7" s="369"/>
      <c r="E7" s="369"/>
      <c r="F7" s="369"/>
      <c r="G7" s="369"/>
      <c r="H7" s="369"/>
      <c r="I7" s="369"/>
      <c r="J7" s="369"/>
      <c r="K7" s="369"/>
      <c r="L7" s="369"/>
      <c r="M7" s="369"/>
      <c r="N7" s="369"/>
      <c r="O7" s="369"/>
      <c r="P7" s="369"/>
      <c r="Q7" s="369"/>
      <c r="R7" s="369"/>
      <c r="S7" s="369"/>
      <c r="T7" s="369"/>
      <c r="U7" s="369"/>
      <c r="V7" s="369"/>
      <c r="W7" s="369"/>
      <c r="X7" s="369"/>
      <c r="Y7" s="369"/>
      <c r="Z7" s="369"/>
      <c r="AA7" s="369"/>
      <c r="AB7" s="369"/>
      <c r="AC7" s="369"/>
    </row>
    <row r="8" spans="1:30" x14ac:dyDescent="0.25">
      <c r="A8" s="372" t="s">
        <v>75</v>
      </c>
      <c r="B8" s="372"/>
      <c r="C8" s="372"/>
      <c r="D8" s="372"/>
      <c r="E8" s="372"/>
      <c r="F8" s="372"/>
      <c r="G8" s="372"/>
      <c r="H8" s="372"/>
      <c r="I8" s="372"/>
      <c r="J8" s="372"/>
      <c r="K8" s="372"/>
      <c r="L8" s="372"/>
      <c r="M8" s="372"/>
      <c r="N8" s="372"/>
      <c r="O8" s="372"/>
      <c r="P8" s="372"/>
      <c r="Q8" s="372"/>
      <c r="R8" s="372"/>
      <c r="S8" s="372"/>
      <c r="T8" s="372"/>
      <c r="U8" s="372"/>
      <c r="V8" s="372"/>
      <c r="W8" s="372"/>
      <c r="X8" s="372"/>
      <c r="Y8" s="372"/>
      <c r="Z8" s="372"/>
      <c r="AA8" s="372"/>
      <c r="AB8" s="372"/>
      <c r="AC8" s="372"/>
    </row>
    <row r="9" spans="1:30" x14ac:dyDescent="0.25">
      <c r="A9" s="150"/>
      <c r="B9" s="150"/>
      <c r="C9" s="150"/>
      <c r="D9" s="32"/>
      <c r="E9" s="32"/>
      <c r="F9" s="32"/>
      <c r="G9" s="32"/>
      <c r="H9" s="32"/>
      <c r="I9" s="32"/>
      <c r="J9" s="150"/>
      <c r="K9" s="32"/>
      <c r="L9" s="150"/>
      <c r="M9" s="150"/>
      <c r="N9" s="150"/>
      <c r="O9" s="150"/>
      <c r="P9" s="150"/>
      <c r="Q9" s="150"/>
      <c r="R9" s="150"/>
      <c r="S9" s="150"/>
      <c r="T9" s="150"/>
      <c r="U9" s="150"/>
      <c r="V9" s="150"/>
      <c r="W9" s="150"/>
      <c r="X9" s="150"/>
      <c r="Y9" s="150"/>
      <c r="Z9" s="150"/>
      <c r="AA9" s="150"/>
      <c r="AB9" s="150"/>
      <c r="AC9" s="150"/>
    </row>
    <row r="10" spans="1:30" ht="18.75" x14ac:dyDescent="0.3">
      <c r="A10" s="370" t="s">
        <v>20</v>
      </c>
      <c r="B10" s="370"/>
      <c r="C10" s="370"/>
      <c r="D10" s="370"/>
      <c r="E10" s="370"/>
      <c r="F10" s="370"/>
      <c r="G10" s="370"/>
      <c r="H10" s="370"/>
      <c r="I10" s="370"/>
      <c r="J10" s="370"/>
      <c r="K10" s="370"/>
      <c r="L10" s="370"/>
      <c r="M10" s="370"/>
      <c r="N10" s="370"/>
      <c r="O10" s="370"/>
      <c r="P10" s="370"/>
      <c r="Q10" s="370"/>
      <c r="R10" s="370"/>
      <c r="S10" s="370"/>
      <c r="T10" s="370"/>
      <c r="U10" s="370"/>
      <c r="V10" s="370"/>
      <c r="W10" s="370"/>
      <c r="X10" s="370"/>
      <c r="Y10" s="370"/>
      <c r="Z10" s="370"/>
      <c r="AA10" s="370"/>
      <c r="AB10" s="370"/>
      <c r="AC10" s="370"/>
    </row>
    <row r="12" spans="1:30" ht="18.75" x14ac:dyDescent="0.25">
      <c r="A12" s="365" t="s">
        <v>794</v>
      </c>
      <c r="B12" s="366"/>
      <c r="C12" s="366"/>
      <c r="D12" s="366"/>
      <c r="E12" s="366"/>
      <c r="F12" s="366"/>
      <c r="G12" s="366"/>
      <c r="H12" s="366"/>
      <c r="I12" s="366"/>
      <c r="J12" s="366"/>
      <c r="K12" s="366"/>
      <c r="L12" s="366"/>
      <c r="M12" s="366"/>
      <c r="N12" s="366"/>
      <c r="O12" s="366"/>
      <c r="P12" s="366"/>
      <c r="Q12" s="366"/>
      <c r="R12" s="366"/>
      <c r="S12" s="366"/>
      <c r="T12" s="366"/>
      <c r="U12" s="366"/>
      <c r="V12" s="366"/>
      <c r="W12" s="366"/>
      <c r="X12" s="366"/>
      <c r="Y12" s="366"/>
      <c r="Z12" s="366"/>
      <c r="AA12" s="366"/>
      <c r="AB12" s="366"/>
      <c r="AC12" s="366"/>
    </row>
    <row r="13" spans="1:30" x14ac:dyDescent="0.25">
      <c r="A13" s="372" t="s">
        <v>793</v>
      </c>
      <c r="B13" s="372"/>
      <c r="C13" s="372"/>
      <c r="D13" s="372"/>
      <c r="E13" s="372"/>
      <c r="F13" s="372"/>
      <c r="G13" s="372"/>
      <c r="H13" s="372"/>
      <c r="I13" s="372"/>
      <c r="J13" s="372"/>
      <c r="K13" s="372"/>
      <c r="L13" s="372"/>
      <c r="M13" s="372"/>
      <c r="N13" s="372"/>
      <c r="O13" s="372"/>
      <c r="P13" s="372"/>
      <c r="Q13" s="372"/>
      <c r="R13" s="372"/>
      <c r="S13" s="372"/>
      <c r="T13" s="372"/>
      <c r="U13" s="372"/>
      <c r="V13" s="372"/>
      <c r="W13" s="372"/>
      <c r="X13" s="372"/>
      <c r="Y13" s="372"/>
      <c r="Z13" s="372"/>
      <c r="AA13" s="372"/>
      <c r="AB13" s="372"/>
      <c r="AC13" s="372"/>
    </row>
    <row r="15" spans="1:30" ht="78" customHeight="1" x14ac:dyDescent="0.25">
      <c r="A15" s="377" t="s">
        <v>64</v>
      </c>
      <c r="B15" s="371" t="s">
        <v>19</v>
      </c>
      <c r="C15" s="371" t="s">
        <v>5</v>
      </c>
      <c r="D15" s="371" t="s">
        <v>805</v>
      </c>
      <c r="E15" s="371" t="s">
        <v>806</v>
      </c>
      <c r="F15" s="371" t="s">
        <v>807</v>
      </c>
      <c r="G15" s="371" t="s">
        <v>808</v>
      </c>
      <c r="H15" s="371" t="s">
        <v>809</v>
      </c>
      <c r="I15" s="371"/>
      <c r="J15" s="371"/>
      <c r="K15" s="371"/>
      <c r="L15" s="371"/>
      <c r="M15" s="371"/>
      <c r="N15" s="371"/>
      <c r="O15" s="371"/>
      <c r="P15" s="371"/>
      <c r="Q15" s="371"/>
      <c r="R15" s="371" t="s">
        <v>810</v>
      </c>
      <c r="S15" s="367" t="s">
        <v>757</v>
      </c>
      <c r="T15" s="368"/>
      <c r="U15" s="368"/>
      <c r="V15" s="368"/>
      <c r="W15" s="368"/>
      <c r="X15" s="368"/>
      <c r="Y15" s="368"/>
      <c r="Z15" s="368"/>
      <c r="AA15" s="368"/>
      <c r="AB15" s="368"/>
      <c r="AC15" s="371" t="s">
        <v>7</v>
      </c>
    </row>
    <row r="16" spans="1:30" ht="39" customHeight="1" x14ac:dyDescent="0.25">
      <c r="A16" s="378"/>
      <c r="B16" s="371"/>
      <c r="C16" s="371"/>
      <c r="D16" s="371"/>
      <c r="E16" s="371"/>
      <c r="F16" s="371"/>
      <c r="G16" s="380"/>
      <c r="H16" s="371" t="s">
        <v>9</v>
      </c>
      <c r="I16" s="371"/>
      <c r="J16" s="371"/>
      <c r="K16" s="371"/>
      <c r="L16" s="371"/>
      <c r="M16" s="371" t="s">
        <v>10</v>
      </c>
      <c r="N16" s="371"/>
      <c r="O16" s="371"/>
      <c r="P16" s="371"/>
      <c r="Q16" s="371"/>
      <c r="R16" s="371"/>
      <c r="S16" s="373" t="s">
        <v>25</v>
      </c>
      <c r="T16" s="368"/>
      <c r="U16" s="374" t="s">
        <v>15</v>
      </c>
      <c r="V16" s="374"/>
      <c r="W16" s="374" t="s">
        <v>60</v>
      </c>
      <c r="X16" s="368"/>
      <c r="Y16" s="374" t="s">
        <v>65</v>
      </c>
      <c r="Z16" s="368"/>
      <c r="AA16" s="374" t="s">
        <v>16</v>
      </c>
      <c r="AB16" s="368"/>
      <c r="AC16" s="371"/>
    </row>
    <row r="17" spans="1:29" ht="112.5" customHeight="1" x14ac:dyDescent="0.25">
      <c r="A17" s="378"/>
      <c r="B17" s="371"/>
      <c r="C17" s="371"/>
      <c r="D17" s="371"/>
      <c r="E17" s="371"/>
      <c r="F17" s="371"/>
      <c r="G17" s="380"/>
      <c r="H17" s="375" t="s">
        <v>25</v>
      </c>
      <c r="I17" s="375" t="s">
        <v>15</v>
      </c>
      <c r="J17" s="374" t="s">
        <v>60</v>
      </c>
      <c r="K17" s="375" t="s">
        <v>65</v>
      </c>
      <c r="L17" s="375" t="s">
        <v>16</v>
      </c>
      <c r="M17" s="381" t="s">
        <v>17</v>
      </c>
      <c r="N17" s="381" t="s">
        <v>15</v>
      </c>
      <c r="O17" s="374" t="s">
        <v>60</v>
      </c>
      <c r="P17" s="381" t="s">
        <v>65</v>
      </c>
      <c r="Q17" s="381" t="s">
        <v>16</v>
      </c>
      <c r="R17" s="371"/>
      <c r="S17" s="368"/>
      <c r="T17" s="368"/>
      <c r="U17" s="374"/>
      <c r="V17" s="374"/>
      <c r="W17" s="368"/>
      <c r="X17" s="368"/>
      <c r="Y17" s="368"/>
      <c r="Z17" s="368"/>
      <c r="AA17" s="368"/>
      <c r="AB17" s="368"/>
      <c r="AC17" s="371"/>
    </row>
    <row r="18" spans="1:29" ht="64.5" customHeight="1" x14ac:dyDescent="0.25">
      <c r="A18" s="379"/>
      <c r="B18" s="371"/>
      <c r="C18" s="371"/>
      <c r="D18" s="371"/>
      <c r="E18" s="371"/>
      <c r="F18" s="371"/>
      <c r="G18" s="380"/>
      <c r="H18" s="375"/>
      <c r="I18" s="375"/>
      <c r="J18" s="374"/>
      <c r="K18" s="375"/>
      <c r="L18" s="375"/>
      <c r="M18" s="381"/>
      <c r="N18" s="381"/>
      <c r="O18" s="374"/>
      <c r="P18" s="381"/>
      <c r="Q18" s="381"/>
      <c r="R18" s="371"/>
      <c r="S18" s="195" t="s">
        <v>811</v>
      </c>
      <c r="T18" s="151" t="s">
        <v>8</v>
      </c>
      <c r="U18" s="195" t="s">
        <v>811</v>
      </c>
      <c r="V18" s="151" t="s">
        <v>8</v>
      </c>
      <c r="W18" s="195" t="s">
        <v>811</v>
      </c>
      <c r="X18" s="151" t="s">
        <v>8</v>
      </c>
      <c r="Y18" s="195" t="s">
        <v>811</v>
      </c>
      <c r="Z18" s="151" t="s">
        <v>8</v>
      </c>
      <c r="AA18" s="195" t="s">
        <v>811</v>
      </c>
      <c r="AB18" s="151" t="s">
        <v>8</v>
      </c>
      <c r="AC18" s="371"/>
    </row>
    <row r="19" spans="1:29" ht="23.25" customHeight="1" x14ac:dyDescent="0.25">
      <c r="A19" s="14">
        <v>1</v>
      </c>
      <c r="B19" s="14">
        <f>A19+1</f>
        <v>2</v>
      </c>
      <c r="C19" s="14">
        <f>B19+1</f>
        <v>3</v>
      </c>
      <c r="D19" s="14">
        <f>C19+1</f>
        <v>4</v>
      </c>
      <c r="E19" s="14">
        <v>5</v>
      </c>
      <c r="F19" s="14">
        <f t="shared" ref="F19:AC19" si="0">E19+1</f>
        <v>6</v>
      </c>
      <c r="G19" s="14">
        <f t="shared" si="0"/>
        <v>7</v>
      </c>
      <c r="H19" s="14">
        <f t="shared" si="0"/>
        <v>8</v>
      </c>
      <c r="I19" s="14">
        <f t="shared" si="0"/>
        <v>9</v>
      </c>
      <c r="J19" s="14">
        <f t="shared" si="0"/>
        <v>10</v>
      </c>
      <c r="K19" s="14">
        <f t="shared" si="0"/>
        <v>11</v>
      </c>
      <c r="L19" s="14">
        <f t="shared" si="0"/>
        <v>12</v>
      </c>
      <c r="M19" s="14">
        <f t="shared" si="0"/>
        <v>13</v>
      </c>
      <c r="N19" s="14">
        <f t="shared" si="0"/>
        <v>14</v>
      </c>
      <c r="O19" s="14">
        <f t="shared" si="0"/>
        <v>15</v>
      </c>
      <c r="P19" s="14">
        <f t="shared" si="0"/>
        <v>16</v>
      </c>
      <c r="Q19" s="14">
        <f t="shared" si="0"/>
        <v>17</v>
      </c>
      <c r="R19" s="14">
        <f t="shared" si="0"/>
        <v>18</v>
      </c>
      <c r="S19" s="14">
        <f t="shared" si="0"/>
        <v>19</v>
      </c>
      <c r="T19" s="14">
        <f t="shared" si="0"/>
        <v>20</v>
      </c>
      <c r="U19" s="14">
        <f t="shared" si="0"/>
        <v>21</v>
      </c>
      <c r="V19" s="14">
        <f t="shared" si="0"/>
        <v>22</v>
      </c>
      <c r="W19" s="14">
        <f t="shared" si="0"/>
        <v>23</v>
      </c>
      <c r="X19" s="14">
        <f t="shared" si="0"/>
        <v>24</v>
      </c>
      <c r="Y19" s="14">
        <f t="shared" si="0"/>
        <v>25</v>
      </c>
      <c r="Z19" s="14">
        <f t="shared" si="0"/>
        <v>26</v>
      </c>
      <c r="AA19" s="14">
        <f t="shared" si="0"/>
        <v>27</v>
      </c>
      <c r="AB19" s="14">
        <f t="shared" si="0"/>
        <v>28</v>
      </c>
      <c r="AC19" s="14">
        <f t="shared" si="0"/>
        <v>29</v>
      </c>
    </row>
    <row r="20" spans="1:29" ht="23.25" customHeight="1" x14ac:dyDescent="0.25">
      <c r="A20" s="14"/>
      <c r="B20" s="14"/>
      <c r="C20" s="14"/>
      <c r="D20" s="14"/>
      <c r="E20" s="20"/>
      <c r="F20" s="158"/>
      <c r="G20" s="14"/>
      <c r="H20" s="14"/>
      <c r="I20" s="14"/>
      <c r="J20" s="14"/>
      <c r="K20" s="14"/>
      <c r="L20" s="14"/>
      <c r="M20" s="14"/>
      <c r="N20" s="14"/>
      <c r="O20" s="14"/>
      <c r="P20" s="14"/>
      <c r="Q20" s="14"/>
      <c r="R20" s="14"/>
      <c r="S20" s="14"/>
      <c r="T20" s="14"/>
      <c r="U20" s="14"/>
      <c r="V20" s="14"/>
      <c r="W20" s="14"/>
      <c r="X20" s="14"/>
      <c r="Y20" s="14"/>
      <c r="Z20" s="14"/>
      <c r="AA20" s="14"/>
      <c r="AB20" s="14"/>
      <c r="AC20" s="14"/>
    </row>
    <row r="21" spans="1:29" x14ac:dyDescent="0.25">
      <c r="A21" s="382" t="s">
        <v>76</v>
      </c>
      <c r="B21" s="383"/>
      <c r="C21" s="384"/>
      <c r="D21" s="14"/>
      <c r="E21" s="20"/>
      <c r="F21" s="158"/>
      <c r="G21" s="14"/>
      <c r="H21" s="12"/>
      <c r="I21" s="14"/>
      <c r="J21" s="14"/>
      <c r="K21" s="14"/>
      <c r="L21" s="14"/>
      <c r="M21" s="14"/>
      <c r="N21" s="14"/>
      <c r="O21" s="14"/>
      <c r="P21" s="14"/>
      <c r="Q21" s="14"/>
      <c r="R21" s="14"/>
      <c r="S21" s="14"/>
      <c r="T21" s="14"/>
      <c r="U21" s="14"/>
      <c r="V21" s="14"/>
      <c r="W21" s="14"/>
      <c r="X21" s="14"/>
      <c r="Y21" s="14"/>
      <c r="Z21" s="14"/>
      <c r="AA21" s="14"/>
      <c r="AB21" s="14"/>
      <c r="AC21" s="14"/>
    </row>
    <row r="22" spans="1:29" x14ac:dyDescent="0.25">
      <c r="A22" s="6"/>
      <c r="B22" s="6"/>
      <c r="C22" s="6"/>
      <c r="D22" s="33"/>
      <c r="E22" s="33"/>
      <c r="F22" s="33"/>
      <c r="G22" s="33"/>
      <c r="H22" s="33"/>
      <c r="I22" s="33"/>
      <c r="J22" s="6"/>
      <c r="K22" s="33"/>
      <c r="L22" s="6"/>
      <c r="M22" s="6"/>
      <c r="N22" s="6"/>
      <c r="O22" s="6"/>
      <c r="P22" s="6"/>
      <c r="Q22" s="6"/>
      <c r="R22" s="6"/>
    </row>
    <row r="23" spans="1:29" ht="49.5" customHeight="1" x14ac:dyDescent="0.25">
      <c r="A23" s="388" t="s">
        <v>787</v>
      </c>
      <c r="B23" s="388"/>
      <c r="C23" s="388"/>
      <c r="D23" s="388"/>
      <c r="E23" s="388"/>
      <c r="F23" s="388"/>
      <c r="G23" s="388"/>
      <c r="H23" s="22"/>
      <c r="I23" s="22"/>
      <c r="J23" s="22"/>
      <c r="K23" s="22"/>
      <c r="L23" s="22"/>
      <c r="M23" s="22"/>
      <c r="N23" s="22"/>
      <c r="O23" s="22"/>
      <c r="P23" s="22"/>
      <c r="Q23" s="6"/>
      <c r="R23" s="6"/>
    </row>
    <row r="26" spans="1:29" x14ac:dyDescent="0.25">
      <c r="J26" s="385"/>
    </row>
    <row r="27" spans="1:29" x14ac:dyDescent="0.25">
      <c r="J27" s="386"/>
    </row>
    <row r="28" spans="1:29" x14ac:dyDescent="0.25">
      <c r="J28" s="386"/>
    </row>
    <row r="29" spans="1:29" x14ac:dyDescent="0.25">
      <c r="J29" s="387"/>
    </row>
  </sheetData>
  <customSheetViews>
    <customSheetView guid="{500C2F4F-1743-499A-A051-20565DBF52B2}" scale="80" showPageBreaks="1" printArea="1" view="pageBreakPreview">
      <selection activeCell="A13" sqref="A13:AC13"/>
      <colBreaks count="2" manualBreakCount="2">
        <brk id="7" max="23" man="1"/>
        <brk id="18" max="22" man="1"/>
      </colBreaks>
      <pageMargins left="0.78740157480314965" right="0.39370078740157483" top="0.78740157480314965" bottom="0.39370078740157483" header="0.51181102362204722" footer="0.51181102362204722"/>
      <printOptions horizontalCentered="1"/>
      <pageSetup paperSize="9" scale="80" orientation="landscape" r:id="rId1"/>
      <headerFooter alignWithMargins="0"/>
    </customSheetView>
  </customSheetViews>
  <mergeCells count="38">
    <mergeCell ref="A21:C21"/>
    <mergeCell ref="J26:J29"/>
    <mergeCell ref="F15:F18"/>
    <mergeCell ref="M17:M18"/>
    <mergeCell ref="N17:N18"/>
    <mergeCell ref="E15:E18"/>
    <mergeCell ref="A23:G23"/>
    <mergeCell ref="A4:AC4"/>
    <mergeCell ref="A15:A18"/>
    <mergeCell ref="B15:B18"/>
    <mergeCell ref="C15:C18"/>
    <mergeCell ref="A8:AC8"/>
    <mergeCell ref="H16:L16"/>
    <mergeCell ref="M16:Q16"/>
    <mergeCell ref="G15:G18"/>
    <mergeCell ref="AA16:AB17"/>
    <mergeCell ref="R15:R18"/>
    <mergeCell ref="P17:P18"/>
    <mergeCell ref="Q17:Q18"/>
    <mergeCell ref="H17:H18"/>
    <mergeCell ref="I17:I18"/>
    <mergeCell ref="J17:J18"/>
    <mergeCell ref="K17:K18"/>
    <mergeCell ref="A12:AC12"/>
    <mergeCell ref="S15:AB15"/>
    <mergeCell ref="A5:AC5"/>
    <mergeCell ref="A10:AC10"/>
    <mergeCell ref="AC15:AC18"/>
    <mergeCell ref="A7:AC7"/>
    <mergeCell ref="A13:AC13"/>
    <mergeCell ref="D15:D18"/>
    <mergeCell ref="S16:T17"/>
    <mergeCell ref="W16:X17"/>
    <mergeCell ref="Y16:Z17"/>
    <mergeCell ref="U16:V17"/>
    <mergeCell ref="H15:Q15"/>
    <mergeCell ref="O17:O18"/>
    <mergeCell ref="L17:L18"/>
  </mergeCells>
  <printOptions horizontalCentered="1"/>
  <pageMargins left="0.78740157480314965" right="0.39370078740157483" top="0.78740157480314965" bottom="0.39370078740157483" header="0.51181102362204722" footer="0.51181102362204722"/>
  <pageSetup paperSize="9" scale="80" orientation="landscape" r:id="rId2"/>
  <headerFooter alignWithMargins="0"/>
  <colBreaks count="2" manualBreakCount="2">
    <brk id="7" max="23" man="1"/>
    <brk id="18" max="22" man="1"/>
  </colBreaks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  <pageSetUpPr fitToPage="1"/>
  </sheetPr>
  <dimension ref="A1:T459"/>
  <sheetViews>
    <sheetView tabSelected="1" zoomScale="120" zoomScaleNormal="120" zoomScaleSheetLayoutView="130" workbookViewId="0">
      <selection activeCell="G16" sqref="G16"/>
    </sheetView>
  </sheetViews>
  <sheetFormatPr defaultRowHeight="11.25" outlineLevelRow="1" x14ac:dyDescent="0.2"/>
  <cols>
    <col min="1" max="1" width="9.75" style="222" customWidth="1"/>
    <col min="2" max="2" width="49.75" style="223" customWidth="1"/>
    <col min="3" max="3" width="9.625" style="229" bestFit="1" customWidth="1"/>
    <col min="4" max="4" width="9.375" style="229" customWidth="1"/>
    <col min="5" max="5" width="9.375" style="341" customWidth="1"/>
    <col min="6" max="6" width="9.375" style="229" customWidth="1"/>
    <col min="7" max="7" width="9.375" style="224" customWidth="1"/>
    <col min="8" max="8" width="17.375" style="224" customWidth="1"/>
    <col min="9" max="9" width="10" style="224" bestFit="1" customWidth="1"/>
    <col min="10" max="10" width="9" style="224"/>
    <col min="11" max="11" width="9.5" style="224" bestFit="1" customWidth="1"/>
    <col min="12" max="16384" width="9" style="224"/>
  </cols>
  <sheetData>
    <row r="1" spans="1:20" x14ac:dyDescent="0.2">
      <c r="H1" s="225" t="s">
        <v>826</v>
      </c>
    </row>
    <row r="2" spans="1:20" x14ac:dyDescent="0.2">
      <c r="H2" s="225" t="s">
        <v>0</v>
      </c>
    </row>
    <row r="3" spans="1:20" x14ac:dyDescent="0.2">
      <c r="H3" s="230" t="s">
        <v>792</v>
      </c>
    </row>
    <row r="4" spans="1:20" x14ac:dyDescent="0.2">
      <c r="H4" s="225"/>
    </row>
    <row r="5" spans="1:20" ht="18.75" customHeight="1" x14ac:dyDescent="0.2">
      <c r="H5" s="225"/>
    </row>
    <row r="6" spans="1:20" ht="12" customHeight="1" x14ac:dyDescent="0.2">
      <c r="A6" s="512" t="s">
        <v>825</v>
      </c>
      <c r="B6" s="512"/>
      <c r="C6" s="512"/>
      <c r="D6" s="512"/>
      <c r="E6" s="512"/>
      <c r="F6" s="512"/>
      <c r="G6" s="512"/>
      <c r="H6" s="512"/>
    </row>
    <row r="7" spans="1:20" ht="18.75" customHeight="1" x14ac:dyDescent="0.2">
      <c r="A7" s="512"/>
      <c r="B7" s="512"/>
      <c r="C7" s="512"/>
      <c r="D7" s="512"/>
      <c r="E7" s="512"/>
      <c r="F7" s="512"/>
      <c r="G7" s="512"/>
      <c r="H7" s="512"/>
    </row>
    <row r="9" spans="1:20" ht="12" customHeight="1" x14ac:dyDescent="0.2">
      <c r="A9" s="513" t="s">
        <v>828</v>
      </c>
      <c r="B9" s="513"/>
    </row>
    <row r="10" spans="1:20" ht="12.75" customHeight="1" x14ac:dyDescent="0.2">
      <c r="B10" s="226" t="s">
        <v>75</v>
      </c>
    </row>
    <row r="11" spans="1:20" ht="12" customHeight="1" x14ac:dyDescent="0.2">
      <c r="B11" s="227" t="s">
        <v>827</v>
      </c>
    </row>
    <row r="12" spans="1:20" x14ac:dyDescent="0.2">
      <c r="A12" s="510" t="s">
        <v>829</v>
      </c>
      <c r="B12" s="510"/>
    </row>
    <row r="13" spans="1:20" ht="4.5" customHeight="1" x14ac:dyDescent="0.2">
      <c r="B13" s="227"/>
    </row>
    <row r="14" spans="1:20" ht="11.25" customHeight="1" x14ac:dyDescent="0.2">
      <c r="A14" s="338" t="s">
        <v>835</v>
      </c>
      <c r="B14" s="338"/>
      <c r="C14" s="338"/>
      <c r="D14" s="338"/>
      <c r="E14" s="342"/>
      <c r="F14" s="338"/>
      <c r="G14" s="338"/>
      <c r="H14" s="338"/>
      <c r="I14" s="338"/>
      <c r="J14" s="338"/>
      <c r="K14" s="338"/>
      <c r="L14" s="338"/>
      <c r="M14" s="338"/>
      <c r="N14" s="338"/>
      <c r="O14" s="338"/>
      <c r="P14" s="338"/>
      <c r="Q14" s="338"/>
      <c r="R14" s="338"/>
      <c r="S14" s="338"/>
      <c r="T14" s="338"/>
    </row>
    <row r="15" spans="1:20" ht="12.75" customHeight="1" x14ac:dyDescent="0.2">
      <c r="A15" s="511" t="s">
        <v>166</v>
      </c>
      <c r="B15" s="511"/>
    </row>
    <row r="16" spans="1:20" ht="18.75" customHeight="1" x14ac:dyDescent="0.2">
      <c r="A16" s="224"/>
      <c r="B16" s="224"/>
      <c r="C16" s="224"/>
      <c r="D16" s="224"/>
      <c r="E16" s="343"/>
      <c r="F16" s="224"/>
    </row>
    <row r="17" spans="1:11" ht="18" customHeight="1" x14ac:dyDescent="0.2">
      <c r="A17" s="224"/>
      <c r="B17" s="224"/>
      <c r="C17" s="224"/>
      <c r="D17" s="224"/>
      <c r="E17" s="343"/>
      <c r="F17" s="224"/>
    </row>
    <row r="18" spans="1:11" ht="20.25" customHeight="1" thickBot="1" x14ac:dyDescent="0.25">
      <c r="A18" s="512" t="s">
        <v>167</v>
      </c>
      <c r="B18" s="512"/>
      <c r="C18" s="512"/>
      <c r="D18" s="512"/>
      <c r="E18" s="512"/>
      <c r="F18" s="512"/>
      <c r="G18" s="512"/>
      <c r="H18" s="512"/>
    </row>
    <row r="19" spans="1:11" s="232" customFormat="1" ht="41.25" customHeight="1" x14ac:dyDescent="0.2">
      <c r="A19" s="501" t="s">
        <v>79</v>
      </c>
      <c r="B19" s="503" t="s">
        <v>80</v>
      </c>
      <c r="C19" s="505" t="s">
        <v>168</v>
      </c>
      <c r="D19" s="507" t="s">
        <v>830</v>
      </c>
      <c r="E19" s="508"/>
      <c r="F19" s="509" t="s">
        <v>762</v>
      </c>
      <c r="G19" s="508"/>
      <c r="H19" s="493" t="s">
        <v>7</v>
      </c>
    </row>
    <row r="20" spans="1:11" s="232" customFormat="1" ht="22.5" x14ac:dyDescent="0.2">
      <c r="A20" s="502"/>
      <c r="B20" s="504"/>
      <c r="C20" s="506"/>
      <c r="D20" s="233" t="s">
        <v>831</v>
      </c>
      <c r="E20" s="344" t="s">
        <v>833</v>
      </c>
      <c r="F20" s="234" t="s">
        <v>751</v>
      </c>
      <c r="G20" s="233" t="s">
        <v>749</v>
      </c>
      <c r="H20" s="494"/>
    </row>
    <row r="21" spans="1:11" s="228" customFormat="1" ht="15.75" customHeight="1" thickBot="1" x14ac:dyDescent="0.25">
      <c r="A21" s="244">
        <v>1</v>
      </c>
      <c r="B21" s="245">
        <v>2</v>
      </c>
      <c r="C21" s="246">
        <v>3</v>
      </c>
      <c r="D21" s="247">
        <v>4</v>
      </c>
      <c r="E21" s="244">
        <v>5</v>
      </c>
      <c r="F21" s="244" t="s">
        <v>747</v>
      </c>
      <c r="G21" s="245">
        <v>7</v>
      </c>
      <c r="H21" s="245">
        <v>8</v>
      </c>
      <c r="I21" s="248"/>
      <c r="J21" s="249"/>
      <c r="K21" s="249"/>
    </row>
    <row r="22" spans="1:11" s="228" customFormat="1" ht="12" thickBot="1" x14ac:dyDescent="0.25">
      <c r="A22" s="495" t="s">
        <v>169</v>
      </c>
      <c r="B22" s="496"/>
      <c r="C22" s="496"/>
      <c r="D22" s="496"/>
      <c r="E22" s="496"/>
      <c r="F22" s="496"/>
      <c r="G22" s="496"/>
      <c r="H22" s="497"/>
      <c r="I22" s="248"/>
      <c r="J22" s="249"/>
      <c r="K22" s="249"/>
    </row>
    <row r="23" spans="1:11" s="228" customFormat="1" ht="15.75" customHeight="1" outlineLevel="1" x14ac:dyDescent="0.2">
      <c r="A23" s="250" t="s">
        <v>81</v>
      </c>
      <c r="B23" s="251" t="s">
        <v>170</v>
      </c>
      <c r="C23" s="252" t="s">
        <v>821</v>
      </c>
      <c r="D23" s="345">
        <v>1390.250597945</v>
      </c>
      <c r="E23" s="345">
        <v>1053.454</v>
      </c>
      <c r="F23" s="253">
        <f>E23-D23</f>
        <v>-336.79659794500003</v>
      </c>
      <c r="G23" s="253">
        <f>F23/D23*100</f>
        <v>-24.225603530963134</v>
      </c>
      <c r="H23" s="254" t="s">
        <v>340</v>
      </c>
      <c r="I23" s="270"/>
      <c r="J23" s="249"/>
      <c r="K23" s="249"/>
    </row>
    <row r="24" spans="1:11" s="228" customFormat="1" outlineLevel="1" x14ac:dyDescent="0.2">
      <c r="A24" s="255" t="s">
        <v>82</v>
      </c>
      <c r="B24" s="256" t="s">
        <v>171</v>
      </c>
      <c r="C24" s="363" t="s">
        <v>821</v>
      </c>
      <c r="D24" s="347" t="s">
        <v>340</v>
      </c>
      <c r="E24" s="346" t="s">
        <v>340</v>
      </c>
      <c r="F24" s="235" t="s">
        <v>340</v>
      </c>
      <c r="G24" s="258" t="s">
        <v>340</v>
      </c>
      <c r="H24" s="259" t="s">
        <v>340</v>
      </c>
      <c r="I24" s="248"/>
      <c r="J24" s="249"/>
      <c r="K24" s="249"/>
    </row>
    <row r="25" spans="1:11" s="228" customFormat="1" ht="21.75" customHeight="1" outlineLevel="1" x14ac:dyDescent="0.2">
      <c r="A25" s="255" t="s">
        <v>84</v>
      </c>
      <c r="B25" s="260" t="s">
        <v>172</v>
      </c>
      <c r="C25" s="363" t="s">
        <v>821</v>
      </c>
      <c r="D25" s="347" t="s">
        <v>340</v>
      </c>
      <c r="E25" s="347" t="s">
        <v>340</v>
      </c>
      <c r="F25" s="261" t="s">
        <v>340</v>
      </c>
      <c r="G25" s="258" t="s">
        <v>340</v>
      </c>
      <c r="H25" s="259" t="s">
        <v>340</v>
      </c>
      <c r="I25" s="248"/>
      <c r="J25" s="249"/>
      <c r="K25" s="249"/>
    </row>
    <row r="26" spans="1:11" s="228" customFormat="1" ht="25.5" customHeight="1" outlineLevel="1" x14ac:dyDescent="0.2">
      <c r="A26" s="255" t="s">
        <v>97</v>
      </c>
      <c r="B26" s="260" t="s">
        <v>173</v>
      </c>
      <c r="C26" s="363" t="s">
        <v>821</v>
      </c>
      <c r="D26" s="347" t="s">
        <v>340</v>
      </c>
      <c r="E26" s="347" t="s">
        <v>340</v>
      </c>
      <c r="F26" s="261" t="s">
        <v>340</v>
      </c>
      <c r="G26" s="258" t="s">
        <v>340</v>
      </c>
      <c r="H26" s="259" t="s">
        <v>340</v>
      </c>
      <c r="I26" s="248"/>
      <c r="J26" s="249"/>
      <c r="K26" s="249"/>
    </row>
    <row r="27" spans="1:11" s="228" customFormat="1" ht="33.75" customHeight="1" outlineLevel="1" x14ac:dyDescent="0.2">
      <c r="A27" s="255" t="s">
        <v>98</v>
      </c>
      <c r="B27" s="260" t="s">
        <v>174</v>
      </c>
      <c r="C27" s="363" t="s">
        <v>821</v>
      </c>
      <c r="D27" s="347" t="s">
        <v>340</v>
      </c>
      <c r="E27" s="347" t="s">
        <v>340</v>
      </c>
      <c r="F27" s="261" t="s">
        <v>340</v>
      </c>
      <c r="G27" s="258" t="s">
        <v>340</v>
      </c>
      <c r="H27" s="259" t="s">
        <v>340</v>
      </c>
      <c r="I27" s="248"/>
      <c r="J27" s="249"/>
      <c r="K27" s="249"/>
    </row>
    <row r="28" spans="1:11" s="228" customFormat="1" outlineLevel="1" x14ac:dyDescent="0.2">
      <c r="A28" s="255" t="s">
        <v>100</v>
      </c>
      <c r="B28" s="256" t="s">
        <v>175</v>
      </c>
      <c r="C28" s="363" t="s">
        <v>821</v>
      </c>
      <c r="D28" s="347" t="s">
        <v>340</v>
      </c>
      <c r="E28" s="347" t="s">
        <v>340</v>
      </c>
      <c r="F28" s="261" t="s">
        <v>340</v>
      </c>
      <c r="G28" s="258" t="s">
        <v>340</v>
      </c>
      <c r="H28" s="259" t="s">
        <v>340</v>
      </c>
      <c r="I28" s="248"/>
      <c r="J28" s="249"/>
      <c r="K28" s="249"/>
    </row>
    <row r="29" spans="1:11" s="228" customFormat="1" ht="36.75" customHeight="1" outlineLevel="1" x14ac:dyDescent="0.2">
      <c r="A29" s="255" t="s">
        <v>123</v>
      </c>
      <c r="B29" s="256" t="s">
        <v>176</v>
      </c>
      <c r="C29" s="363" t="s">
        <v>821</v>
      </c>
      <c r="D29" s="347">
        <v>1324.1753929050001</v>
      </c>
      <c r="E29" s="348">
        <v>973.14499999999998</v>
      </c>
      <c r="F29" s="235">
        <f t="shared" ref="F29:F87" si="0">E29-D29</f>
        <v>-351.0303929050001</v>
      </c>
      <c r="G29" s="235">
        <f>F29/D29*100</f>
        <v>-26.509357807571337</v>
      </c>
      <c r="H29" s="259" t="s">
        <v>340</v>
      </c>
      <c r="I29" s="248"/>
      <c r="J29" s="249"/>
      <c r="K29" s="249"/>
    </row>
    <row r="30" spans="1:11" s="228" customFormat="1" outlineLevel="1" x14ac:dyDescent="0.2">
      <c r="A30" s="255" t="s">
        <v>124</v>
      </c>
      <c r="B30" s="256" t="s">
        <v>177</v>
      </c>
      <c r="C30" s="363" t="s">
        <v>821</v>
      </c>
      <c r="D30" s="347" t="s">
        <v>340</v>
      </c>
      <c r="E30" s="347" t="s">
        <v>340</v>
      </c>
      <c r="F30" s="235" t="s">
        <v>340</v>
      </c>
      <c r="G30" s="258" t="s">
        <v>340</v>
      </c>
      <c r="H30" s="259" t="s">
        <v>340</v>
      </c>
      <c r="I30" s="248"/>
      <c r="J30" s="249"/>
      <c r="K30" s="249"/>
    </row>
    <row r="31" spans="1:11" s="228" customFormat="1" ht="36.75" customHeight="1" outlineLevel="1" x14ac:dyDescent="0.2">
      <c r="A31" s="255" t="s">
        <v>178</v>
      </c>
      <c r="B31" s="256" t="s">
        <v>179</v>
      </c>
      <c r="C31" s="257" t="s">
        <v>821</v>
      </c>
      <c r="D31" s="364">
        <v>8.5925621599999999</v>
      </c>
      <c r="E31" s="347">
        <f>18.517/1.2</f>
        <v>15.430833333333334</v>
      </c>
      <c r="F31" s="235">
        <f t="shared" si="0"/>
        <v>6.8382711733333341</v>
      </c>
      <c r="G31" s="235">
        <f>F31/D31*100</f>
        <v>79.583610173537977</v>
      </c>
      <c r="H31" s="259" t="s">
        <v>340</v>
      </c>
      <c r="I31" s="270"/>
      <c r="J31" s="249"/>
      <c r="K31" s="249"/>
    </row>
    <row r="32" spans="1:11" s="228" customFormat="1" outlineLevel="1" x14ac:dyDescent="0.2">
      <c r="A32" s="255" t="s">
        <v>180</v>
      </c>
      <c r="B32" s="256" t="s">
        <v>181</v>
      </c>
      <c r="C32" s="257" t="s">
        <v>821</v>
      </c>
      <c r="D32" s="262" t="s">
        <v>340</v>
      </c>
      <c r="E32" s="347" t="s">
        <v>340</v>
      </c>
      <c r="F32" s="235" t="s">
        <v>340</v>
      </c>
      <c r="G32" s="258" t="s">
        <v>340</v>
      </c>
      <c r="H32" s="259" t="s">
        <v>340</v>
      </c>
      <c r="I32" s="248"/>
      <c r="J32" s="249"/>
      <c r="K32" s="249"/>
    </row>
    <row r="33" spans="1:11" s="228" customFormat="1" outlineLevel="1" x14ac:dyDescent="0.2">
      <c r="A33" s="255" t="s">
        <v>182</v>
      </c>
      <c r="B33" s="256" t="s">
        <v>183</v>
      </c>
      <c r="C33" s="257" t="s">
        <v>821</v>
      </c>
      <c r="D33" s="262" t="s">
        <v>340</v>
      </c>
      <c r="E33" s="347" t="s">
        <v>340</v>
      </c>
      <c r="F33" s="235" t="s">
        <v>340</v>
      </c>
      <c r="G33" s="258" t="s">
        <v>340</v>
      </c>
      <c r="H33" s="259" t="s">
        <v>340</v>
      </c>
      <c r="I33" s="248"/>
      <c r="J33" s="249"/>
      <c r="K33" s="249"/>
    </row>
    <row r="34" spans="1:11" s="228" customFormat="1" ht="37.5" customHeight="1" outlineLevel="1" x14ac:dyDescent="0.2">
      <c r="A34" s="255" t="s">
        <v>184</v>
      </c>
      <c r="B34" s="260" t="s">
        <v>185</v>
      </c>
      <c r="C34" s="257" t="s">
        <v>821</v>
      </c>
      <c r="D34" s="262" t="s">
        <v>340</v>
      </c>
      <c r="E34" s="347" t="s">
        <v>340</v>
      </c>
      <c r="F34" s="235" t="s">
        <v>340</v>
      </c>
      <c r="G34" s="258" t="s">
        <v>340</v>
      </c>
      <c r="H34" s="259" t="s">
        <v>340</v>
      </c>
      <c r="I34" s="248"/>
      <c r="J34" s="249"/>
      <c r="K34" s="249"/>
    </row>
    <row r="35" spans="1:11" s="228" customFormat="1" outlineLevel="1" x14ac:dyDescent="0.2">
      <c r="A35" s="255" t="s">
        <v>186</v>
      </c>
      <c r="B35" s="263" t="s">
        <v>95</v>
      </c>
      <c r="C35" s="257" t="s">
        <v>821</v>
      </c>
      <c r="D35" s="262" t="s">
        <v>340</v>
      </c>
      <c r="E35" s="347" t="s">
        <v>340</v>
      </c>
      <c r="F35" s="235" t="s">
        <v>340</v>
      </c>
      <c r="G35" s="258" t="s">
        <v>340</v>
      </c>
      <c r="H35" s="259" t="s">
        <v>340</v>
      </c>
      <c r="I35" s="248"/>
      <c r="J35" s="249"/>
      <c r="K35" s="249"/>
    </row>
    <row r="36" spans="1:11" s="228" customFormat="1" outlineLevel="1" x14ac:dyDescent="0.2">
      <c r="A36" s="255" t="s">
        <v>187</v>
      </c>
      <c r="B36" s="263" t="s">
        <v>96</v>
      </c>
      <c r="C36" s="257" t="s">
        <v>821</v>
      </c>
      <c r="D36" s="262" t="s">
        <v>340</v>
      </c>
      <c r="E36" s="347" t="s">
        <v>340</v>
      </c>
      <c r="F36" s="235" t="s">
        <v>340</v>
      </c>
      <c r="G36" s="258" t="s">
        <v>340</v>
      </c>
      <c r="H36" s="259" t="s">
        <v>340</v>
      </c>
      <c r="I36" s="248"/>
      <c r="J36" s="249"/>
      <c r="K36" s="249"/>
    </row>
    <row r="37" spans="1:11" s="228" customFormat="1" ht="43.5" customHeight="1" outlineLevel="1" thickBot="1" x14ac:dyDescent="0.25">
      <c r="A37" s="255" t="s">
        <v>188</v>
      </c>
      <c r="B37" s="256" t="s">
        <v>189</v>
      </c>
      <c r="C37" s="257" t="s">
        <v>821</v>
      </c>
      <c r="D37" s="361">
        <v>57.48</v>
      </c>
      <c r="E37" s="347">
        <f>E23-E29-E31</f>
        <v>64.87816666666663</v>
      </c>
      <c r="F37" s="235">
        <f t="shared" si="0"/>
        <v>7.3981666666666328</v>
      </c>
      <c r="G37" s="235">
        <f>F37/D37*100</f>
        <v>12.870853630248144</v>
      </c>
      <c r="H37" s="259" t="s">
        <v>340</v>
      </c>
      <c r="I37" s="248"/>
      <c r="J37" s="249"/>
      <c r="K37" s="249"/>
    </row>
    <row r="38" spans="1:11" s="228" customFormat="1" ht="36" customHeight="1" outlineLevel="1" x14ac:dyDescent="0.2">
      <c r="A38" s="255" t="s">
        <v>128</v>
      </c>
      <c r="B38" s="251" t="s">
        <v>190</v>
      </c>
      <c r="C38" s="257" t="s">
        <v>821</v>
      </c>
      <c r="D38" s="265">
        <v>726.87</v>
      </c>
      <c r="E38" s="349">
        <f>E77+E53+E62+E68+E69+E70+E73+E77</f>
        <v>939.46400000000006</v>
      </c>
      <c r="F38" s="235">
        <f t="shared" si="0"/>
        <v>212.59400000000005</v>
      </c>
      <c r="G38" s="235">
        <f>F38/D38*100</f>
        <v>29.247871008571003</v>
      </c>
      <c r="H38" s="259" t="s">
        <v>340</v>
      </c>
      <c r="I38" s="339"/>
      <c r="J38" s="267"/>
      <c r="K38" s="249"/>
    </row>
    <row r="39" spans="1:11" s="228" customFormat="1" ht="36" customHeight="1" outlineLevel="1" x14ac:dyDescent="0.2">
      <c r="A39" s="255" t="s">
        <v>130</v>
      </c>
      <c r="B39" s="256" t="s">
        <v>171</v>
      </c>
      <c r="C39" s="257" t="s">
        <v>821</v>
      </c>
      <c r="D39" s="265" t="s">
        <v>340</v>
      </c>
      <c r="E39" s="347" t="s">
        <v>340</v>
      </c>
      <c r="F39" s="235" t="s">
        <v>340</v>
      </c>
      <c r="G39" s="258" t="s">
        <v>340</v>
      </c>
      <c r="H39" s="259" t="s">
        <v>340</v>
      </c>
      <c r="I39" s="270"/>
      <c r="J39" s="267"/>
      <c r="K39" s="271"/>
    </row>
    <row r="40" spans="1:11" s="228" customFormat="1" ht="22.5" outlineLevel="1" x14ac:dyDescent="0.2">
      <c r="A40" s="255" t="s">
        <v>191</v>
      </c>
      <c r="B40" s="268" t="s">
        <v>172</v>
      </c>
      <c r="C40" s="257" t="s">
        <v>821</v>
      </c>
      <c r="D40" s="265" t="s">
        <v>340</v>
      </c>
      <c r="E40" s="347" t="s">
        <v>340</v>
      </c>
      <c r="F40" s="235" t="s">
        <v>340</v>
      </c>
      <c r="G40" s="258" t="s">
        <v>340</v>
      </c>
      <c r="H40" s="259" t="s">
        <v>340</v>
      </c>
      <c r="I40" s="248"/>
      <c r="J40" s="249"/>
      <c r="K40" s="249"/>
    </row>
    <row r="41" spans="1:11" s="228" customFormat="1" ht="24" customHeight="1" outlineLevel="1" x14ac:dyDescent="0.2">
      <c r="A41" s="255" t="s">
        <v>192</v>
      </c>
      <c r="B41" s="268" t="s">
        <v>173</v>
      </c>
      <c r="C41" s="257" t="s">
        <v>821</v>
      </c>
      <c r="D41" s="265" t="s">
        <v>340</v>
      </c>
      <c r="E41" s="347" t="s">
        <v>340</v>
      </c>
      <c r="F41" s="235" t="s">
        <v>340</v>
      </c>
      <c r="G41" s="258" t="s">
        <v>340</v>
      </c>
      <c r="H41" s="259" t="s">
        <v>340</v>
      </c>
      <c r="I41" s="248"/>
      <c r="J41" s="249"/>
      <c r="K41" s="249"/>
    </row>
    <row r="42" spans="1:11" s="228" customFormat="1" ht="24" customHeight="1" outlineLevel="1" x14ac:dyDescent="0.2">
      <c r="A42" s="255" t="s">
        <v>193</v>
      </c>
      <c r="B42" s="268" t="s">
        <v>174</v>
      </c>
      <c r="C42" s="257" t="s">
        <v>821</v>
      </c>
      <c r="D42" s="265" t="s">
        <v>340</v>
      </c>
      <c r="E42" s="347" t="s">
        <v>340</v>
      </c>
      <c r="F42" s="235" t="s">
        <v>340</v>
      </c>
      <c r="G42" s="258" t="s">
        <v>340</v>
      </c>
      <c r="H42" s="259" t="s">
        <v>340</v>
      </c>
      <c r="I42" s="248"/>
      <c r="J42" s="249"/>
      <c r="K42" s="249"/>
    </row>
    <row r="43" spans="1:11" s="228" customFormat="1" ht="24" customHeight="1" outlineLevel="1" x14ac:dyDescent="0.2">
      <c r="A43" s="255" t="s">
        <v>132</v>
      </c>
      <c r="B43" s="256" t="s">
        <v>175</v>
      </c>
      <c r="C43" s="257" t="s">
        <v>821</v>
      </c>
      <c r="D43" s="265" t="s">
        <v>340</v>
      </c>
      <c r="E43" s="347" t="s">
        <v>340</v>
      </c>
      <c r="F43" s="235" t="s">
        <v>340</v>
      </c>
      <c r="G43" s="258" t="s">
        <v>340</v>
      </c>
      <c r="H43" s="259" t="s">
        <v>340</v>
      </c>
      <c r="I43" s="248"/>
      <c r="J43" s="249"/>
      <c r="K43" s="249"/>
    </row>
    <row r="44" spans="1:11" s="228" customFormat="1" ht="24" customHeight="1" outlineLevel="1" x14ac:dyDescent="0.2">
      <c r="A44" s="255" t="s">
        <v>134</v>
      </c>
      <c r="B44" s="256" t="s">
        <v>176</v>
      </c>
      <c r="C44" s="257" t="s">
        <v>821</v>
      </c>
      <c r="D44" s="362">
        <v>696.84928247999994</v>
      </c>
      <c r="E44" s="349">
        <f>E38-E46-E52</f>
        <v>899.6950424800001</v>
      </c>
      <c r="F44" s="235">
        <f t="shared" si="0"/>
        <v>202.84576000000015</v>
      </c>
      <c r="G44" s="235">
        <f>F44/D44*100</f>
        <v>29.108985988777565</v>
      </c>
      <c r="H44" s="259" t="s">
        <v>340</v>
      </c>
      <c r="I44" s="248"/>
      <c r="J44" s="249"/>
      <c r="K44" s="249"/>
    </row>
    <row r="45" spans="1:11" s="228" customFormat="1" ht="24" customHeight="1" outlineLevel="1" x14ac:dyDescent="0.2">
      <c r="A45" s="255" t="s">
        <v>135</v>
      </c>
      <c r="B45" s="256" t="s">
        <v>177</v>
      </c>
      <c r="C45" s="257" t="s">
        <v>821</v>
      </c>
      <c r="D45" s="265" t="s">
        <v>340</v>
      </c>
      <c r="E45" s="347" t="s">
        <v>340</v>
      </c>
      <c r="F45" s="235" t="s">
        <v>340</v>
      </c>
      <c r="G45" s="258" t="s">
        <v>340</v>
      </c>
      <c r="H45" s="259" t="s">
        <v>340</v>
      </c>
      <c r="I45" s="248"/>
      <c r="J45" s="249"/>
      <c r="K45" s="249"/>
    </row>
    <row r="46" spans="1:11" s="228" customFormat="1" ht="24" customHeight="1" outlineLevel="1" x14ac:dyDescent="0.2">
      <c r="A46" s="255" t="s">
        <v>137</v>
      </c>
      <c r="B46" s="256" t="s">
        <v>179</v>
      </c>
      <c r="C46" s="257" t="s">
        <v>821</v>
      </c>
      <c r="D46" s="362">
        <v>10.26</v>
      </c>
      <c r="E46" s="362">
        <v>20</v>
      </c>
      <c r="F46" s="235">
        <f t="shared" si="0"/>
        <v>9.74</v>
      </c>
      <c r="G46" s="235">
        <f>F46/D46*100</f>
        <v>94.931773879142298</v>
      </c>
      <c r="H46" s="259" t="s">
        <v>340</v>
      </c>
      <c r="I46" s="248"/>
      <c r="J46" s="249"/>
      <c r="K46" s="249"/>
    </row>
    <row r="47" spans="1:11" s="228" customFormat="1" ht="24" customHeight="1" outlineLevel="1" x14ac:dyDescent="0.2">
      <c r="A47" s="255" t="s">
        <v>147</v>
      </c>
      <c r="B47" s="256" t="s">
        <v>181</v>
      </c>
      <c r="C47" s="257" t="s">
        <v>821</v>
      </c>
      <c r="D47" s="265" t="s">
        <v>340</v>
      </c>
      <c r="E47" s="347" t="s">
        <v>340</v>
      </c>
      <c r="F47" s="235" t="s">
        <v>340</v>
      </c>
      <c r="G47" s="258" t="s">
        <v>340</v>
      </c>
      <c r="H47" s="259" t="s">
        <v>340</v>
      </c>
      <c r="I47" s="248"/>
      <c r="J47" s="249"/>
      <c r="K47" s="249"/>
    </row>
    <row r="48" spans="1:11" s="228" customFormat="1" ht="24" customHeight="1" outlineLevel="1" x14ac:dyDescent="0.2">
      <c r="A48" s="255" t="s">
        <v>149</v>
      </c>
      <c r="B48" s="256" t="s">
        <v>183</v>
      </c>
      <c r="C48" s="257" t="s">
        <v>821</v>
      </c>
      <c r="D48" s="265" t="s">
        <v>340</v>
      </c>
      <c r="E48" s="347" t="s">
        <v>340</v>
      </c>
      <c r="F48" s="235" t="s">
        <v>340</v>
      </c>
      <c r="G48" s="258" t="s">
        <v>340</v>
      </c>
      <c r="H48" s="259" t="s">
        <v>340</v>
      </c>
      <c r="I48" s="248"/>
      <c r="J48" s="249"/>
      <c r="K48" s="249"/>
    </row>
    <row r="49" spans="1:11" s="228" customFormat="1" ht="24" customHeight="1" outlineLevel="1" x14ac:dyDescent="0.2">
      <c r="A49" s="255" t="s">
        <v>194</v>
      </c>
      <c r="B49" s="260" t="s">
        <v>185</v>
      </c>
      <c r="C49" s="257" t="s">
        <v>821</v>
      </c>
      <c r="D49" s="265" t="s">
        <v>340</v>
      </c>
      <c r="E49" s="347" t="s">
        <v>340</v>
      </c>
      <c r="F49" s="235" t="s">
        <v>340</v>
      </c>
      <c r="G49" s="258" t="s">
        <v>340</v>
      </c>
      <c r="H49" s="259" t="s">
        <v>340</v>
      </c>
      <c r="I49" s="248"/>
      <c r="J49" s="249"/>
      <c r="K49" s="249"/>
    </row>
    <row r="50" spans="1:11" s="228" customFormat="1" ht="24" customHeight="1" outlineLevel="1" x14ac:dyDescent="0.2">
      <c r="A50" s="255" t="s">
        <v>195</v>
      </c>
      <c r="B50" s="268" t="s">
        <v>95</v>
      </c>
      <c r="C50" s="257" t="s">
        <v>821</v>
      </c>
      <c r="D50" s="264" t="s">
        <v>340</v>
      </c>
      <c r="E50" s="347" t="s">
        <v>340</v>
      </c>
      <c r="F50" s="235" t="s">
        <v>340</v>
      </c>
      <c r="G50" s="258" t="s">
        <v>340</v>
      </c>
      <c r="H50" s="259" t="s">
        <v>340</v>
      </c>
      <c r="I50" s="248"/>
      <c r="J50" s="249"/>
      <c r="K50" s="249"/>
    </row>
    <row r="51" spans="1:11" s="228" customFormat="1" ht="32.25" customHeight="1" outlineLevel="1" x14ac:dyDescent="0.2">
      <c r="A51" s="255" t="s">
        <v>196</v>
      </c>
      <c r="B51" s="268" t="s">
        <v>96</v>
      </c>
      <c r="C51" s="257" t="s">
        <v>821</v>
      </c>
      <c r="D51" s="264" t="s">
        <v>340</v>
      </c>
      <c r="E51" s="347" t="s">
        <v>340</v>
      </c>
      <c r="F51" s="235" t="s">
        <v>340</v>
      </c>
      <c r="G51" s="258" t="s">
        <v>340</v>
      </c>
      <c r="H51" s="259" t="s">
        <v>340</v>
      </c>
      <c r="I51" s="248"/>
      <c r="J51" s="249"/>
      <c r="K51" s="249"/>
    </row>
    <row r="52" spans="1:11" s="228" customFormat="1" ht="31.5" customHeight="1" outlineLevel="1" x14ac:dyDescent="0.2">
      <c r="A52" s="255" t="s">
        <v>197</v>
      </c>
      <c r="B52" s="256" t="s">
        <v>189</v>
      </c>
      <c r="C52" s="257" t="s">
        <v>821</v>
      </c>
      <c r="D52" s="264">
        <v>19.768957520000001</v>
      </c>
      <c r="E52" s="264">
        <v>19.768957520000001</v>
      </c>
      <c r="F52" s="235">
        <f t="shared" si="0"/>
        <v>0</v>
      </c>
      <c r="G52" s="235">
        <f t="shared" ref="G52:G57" si="1">F52/D52*100</f>
        <v>0</v>
      </c>
      <c r="H52" s="259" t="s">
        <v>340</v>
      </c>
      <c r="I52" s="248"/>
      <c r="J52" s="249"/>
      <c r="K52" s="249"/>
    </row>
    <row r="53" spans="1:11" s="228" customFormat="1" ht="12" customHeight="1" outlineLevel="1" x14ac:dyDescent="0.2">
      <c r="A53" s="255" t="s">
        <v>198</v>
      </c>
      <c r="B53" s="269" t="s">
        <v>199</v>
      </c>
      <c r="C53" s="257" t="s">
        <v>821</v>
      </c>
      <c r="D53" s="265">
        <f>D54+D55+D60+D61</f>
        <v>277.97999999999996</v>
      </c>
      <c r="E53" s="265">
        <f>E54+E55+E60+E61</f>
        <v>342.61</v>
      </c>
      <c r="F53" s="235">
        <f t="shared" si="0"/>
        <v>64.630000000000052</v>
      </c>
      <c r="G53" s="235">
        <f t="shared" si="1"/>
        <v>23.249874091661294</v>
      </c>
      <c r="H53" s="259" t="s">
        <v>340</v>
      </c>
      <c r="I53" s="270"/>
      <c r="J53" s="271"/>
      <c r="K53" s="271"/>
    </row>
    <row r="54" spans="1:11" s="228" customFormat="1" ht="12" customHeight="1" outlineLevel="1" x14ac:dyDescent="0.2">
      <c r="A54" s="255" t="s">
        <v>191</v>
      </c>
      <c r="B54" s="268" t="s">
        <v>200</v>
      </c>
      <c r="C54" s="257" t="s">
        <v>821</v>
      </c>
      <c r="D54" s="265">
        <v>5.09</v>
      </c>
      <c r="E54" s="347">
        <v>7.56</v>
      </c>
      <c r="F54" s="235">
        <f t="shared" si="0"/>
        <v>2.4699999999999998</v>
      </c>
      <c r="G54" s="235">
        <f t="shared" si="1"/>
        <v>48.52652259332023</v>
      </c>
      <c r="H54" s="259" t="s">
        <v>340</v>
      </c>
      <c r="I54" s="270"/>
      <c r="J54" s="271"/>
      <c r="K54" s="249"/>
    </row>
    <row r="55" spans="1:11" s="228" customFormat="1" ht="30.75" customHeight="1" outlineLevel="1" x14ac:dyDescent="0.2">
      <c r="A55" s="255" t="s">
        <v>192</v>
      </c>
      <c r="B55" s="263" t="s">
        <v>201</v>
      </c>
      <c r="C55" s="257" t="s">
        <v>821</v>
      </c>
      <c r="D55" s="265">
        <v>270.81</v>
      </c>
      <c r="E55" s="347">
        <f>E56+E59</f>
        <v>335.05</v>
      </c>
      <c r="F55" s="235">
        <f t="shared" si="0"/>
        <v>64.240000000000009</v>
      </c>
      <c r="G55" s="235">
        <f t="shared" si="1"/>
        <v>23.721428307669587</v>
      </c>
      <c r="H55" s="259" t="s">
        <v>340</v>
      </c>
      <c r="I55" s="270"/>
      <c r="J55" s="249"/>
      <c r="K55" s="249"/>
    </row>
    <row r="56" spans="1:11" s="228" customFormat="1" ht="15" customHeight="1" outlineLevel="1" x14ac:dyDescent="0.2">
      <c r="A56" s="255" t="s">
        <v>202</v>
      </c>
      <c r="B56" s="272" t="s">
        <v>203</v>
      </c>
      <c r="C56" s="257" t="s">
        <v>821</v>
      </c>
      <c r="D56" s="265">
        <v>270.81</v>
      </c>
      <c r="E56" s="347">
        <f>E57+E58</f>
        <v>335.05</v>
      </c>
      <c r="F56" s="235">
        <f t="shared" si="0"/>
        <v>64.240000000000009</v>
      </c>
      <c r="G56" s="235">
        <f t="shared" si="1"/>
        <v>23.721428307669587</v>
      </c>
      <c r="H56" s="259" t="s">
        <v>340</v>
      </c>
      <c r="I56" s="266"/>
      <c r="J56" s="249"/>
      <c r="K56" s="249"/>
    </row>
    <row r="57" spans="1:11" s="228" customFormat="1" ht="19.5" customHeight="1" outlineLevel="1" x14ac:dyDescent="0.2">
      <c r="A57" s="255" t="s">
        <v>204</v>
      </c>
      <c r="B57" s="273" t="s">
        <v>205</v>
      </c>
      <c r="C57" s="257" t="s">
        <v>821</v>
      </c>
      <c r="D57" s="265">
        <v>270.81</v>
      </c>
      <c r="E57" s="347">
        <v>335.05</v>
      </c>
      <c r="F57" s="235">
        <f t="shared" si="0"/>
        <v>64.240000000000009</v>
      </c>
      <c r="G57" s="235">
        <f t="shared" si="1"/>
        <v>23.721428307669587</v>
      </c>
      <c r="H57" s="259" t="s">
        <v>340</v>
      </c>
      <c r="I57" s="248"/>
      <c r="J57" s="249"/>
      <c r="K57" s="249"/>
    </row>
    <row r="58" spans="1:11" s="228" customFormat="1" ht="12" customHeight="1" outlineLevel="1" x14ac:dyDescent="0.2">
      <c r="A58" s="255" t="s">
        <v>206</v>
      </c>
      <c r="B58" s="273" t="s">
        <v>207</v>
      </c>
      <c r="C58" s="257" t="s">
        <v>821</v>
      </c>
      <c r="D58" s="265">
        <v>0</v>
      </c>
      <c r="E58" s="347">
        <v>0</v>
      </c>
      <c r="F58" s="235">
        <f t="shared" si="0"/>
        <v>0</v>
      </c>
      <c r="G58" s="258" t="s">
        <v>340</v>
      </c>
      <c r="H58" s="259" t="s">
        <v>340</v>
      </c>
      <c r="I58" s="248"/>
      <c r="J58" s="249"/>
      <c r="K58" s="249"/>
    </row>
    <row r="59" spans="1:11" s="228" customFormat="1" ht="33.75" customHeight="1" outlineLevel="1" x14ac:dyDescent="0.2">
      <c r="A59" s="255" t="s">
        <v>208</v>
      </c>
      <c r="B59" s="272" t="s">
        <v>209</v>
      </c>
      <c r="C59" s="257" t="s">
        <v>821</v>
      </c>
      <c r="D59" s="265">
        <v>0</v>
      </c>
      <c r="E59" s="347">
        <v>0</v>
      </c>
      <c r="F59" s="235">
        <f t="shared" si="0"/>
        <v>0</v>
      </c>
      <c r="G59" s="235" t="e">
        <f>F59/D59*100</f>
        <v>#DIV/0!</v>
      </c>
      <c r="H59" s="259" t="s">
        <v>340</v>
      </c>
      <c r="I59" s="248"/>
      <c r="J59" s="249"/>
      <c r="K59" s="249"/>
    </row>
    <row r="60" spans="1:11" s="228" customFormat="1" ht="24" customHeight="1" outlineLevel="1" x14ac:dyDescent="0.2">
      <c r="A60" s="255" t="s">
        <v>193</v>
      </c>
      <c r="B60" s="263" t="s">
        <v>210</v>
      </c>
      <c r="C60" s="257" t="s">
        <v>821</v>
      </c>
      <c r="D60" s="265">
        <v>2.08</v>
      </c>
      <c r="E60" s="347">
        <v>0</v>
      </c>
      <c r="F60" s="235">
        <f t="shared" si="0"/>
        <v>-2.08</v>
      </c>
      <c r="G60" s="235">
        <f>F60/D60*100</f>
        <v>-100</v>
      </c>
      <c r="H60" s="259" t="s">
        <v>340</v>
      </c>
      <c r="I60" s="248"/>
      <c r="J60" s="249"/>
      <c r="K60" s="249"/>
    </row>
    <row r="61" spans="1:11" s="228" customFormat="1" ht="24" customHeight="1" outlineLevel="1" x14ac:dyDescent="0.2">
      <c r="A61" s="255" t="s">
        <v>211</v>
      </c>
      <c r="B61" s="263" t="s">
        <v>212</v>
      </c>
      <c r="C61" s="257" t="s">
        <v>821</v>
      </c>
      <c r="D61" s="265">
        <v>0</v>
      </c>
      <c r="E61" s="349">
        <v>0</v>
      </c>
      <c r="F61" s="235">
        <f t="shared" si="0"/>
        <v>0</v>
      </c>
      <c r="G61" s="258" t="s">
        <v>340</v>
      </c>
      <c r="H61" s="259" t="s">
        <v>340</v>
      </c>
      <c r="I61" s="248"/>
      <c r="J61" s="249"/>
      <c r="K61" s="249"/>
    </row>
    <row r="62" spans="1:11" s="228" customFormat="1" ht="31.5" customHeight="1" outlineLevel="1" x14ac:dyDescent="0.2">
      <c r="A62" s="255" t="s">
        <v>213</v>
      </c>
      <c r="B62" s="269" t="s">
        <v>214</v>
      </c>
      <c r="C62" s="257" t="s">
        <v>821</v>
      </c>
      <c r="D62" s="265">
        <v>0</v>
      </c>
      <c r="E62" s="347">
        <v>0</v>
      </c>
      <c r="F62" s="235">
        <f t="shared" si="0"/>
        <v>0</v>
      </c>
      <c r="G62" s="258" t="s">
        <v>340</v>
      </c>
      <c r="H62" s="259" t="s">
        <v>340</v>
      </c>
      <c r="I62" s="248"/>
      <c r="J62" s="249"/>
      <c r="K62" s="249"/>
    </row>
    <row r="63" spans="1:11" s="228" customFormat="1" ht="21.75" customHeight="1" outlineLevel="1" x14ac:dyDescent="0.2">
      <c r="A63" s="255" t="s">
        <v>215</v>
      </c>
      <c r="B63" s="268" t="s">
        <v>216</v>
      </c>
      <c r="C63" s="257" t="s">
        <v>821</v>
      </c>
      <c r="D63" s="265">
        <v>0</v>
      </c>
      <c r="E63" s="347">
        <v>0</v>
      </c>
      <c r="F63" s="235">
        <f t="shared" si="0"/>
        <v>0</v>
      </c>
      <c r="G63" s="258" t="s">
        <v>340</v>
      </c>
      <c r="H63" s="259" t="s">
        <v>340</v>
      </c>
      <c r="I63" s="248"/>
      <c r="J63" s="249"/>
      <c r="K63" s="249"/>
    </row>
    <row r="64" spans="1:11" s="228" customFormat="1" ht="20.25" customHeight="1" outlineLevel="1" x14ac:dyDescent="0.2">
      <c r="A64" s="255" t="s">
        <v>217</v>
      </c>
      <c r="B64" s="268" t="s">
        <v>218</v>
      </c>
      <c r="C64" s="257" t="s">
        <v>821</v>
      </c>
      <c r="D64" s="265">
        <v>0</v>
      </c>
      <c r="E64" s="347">
        <v>0</v>
      </c>
      <c r="F64" s="235">
        <f t="shared" si="0"/>
        <v>0</v>
      </c>
      <c r="G64" s="258" t="s">
        <v>340</v>
      </c>
      <c r="H64" s="259" t="s">
        <v>340</v>
      </c>
      <c r="I64" s="248"/>
      <c r="J64" s="249"/>
      <c r="K64" s="249"/>
    </row>
    <row r="65" spans="1:11" s="228" customFormat="1" ht="50.25" customHeight="1" outlineLevel="1" x14ac:dyDescent="0.2">
      <c r="A65" s="255" t="s">
        <v>219</v>
      </c>
      <c r="B65" s="263" t="s">
        <v>220</v>
      </c>
      <c r="C65" s="257" t="s">
        <v>821</v>
      </c>
      <c r="D65" s="265">
        <v>0</v>
      </c>
      <c r="E65" s="347">
        <v>0</v>
      </c>
      <c r="F65" s="235">
        <f t="shared" si="0"/>
        <v>0</v>
      </c>
      <c r="G65" s="258" t="s">
        <v>340</v>
      </c>
      <c r="H65" s="259" t="s">
        <v>340</v>
      </c>
      <c r="I65" s="248"/>
      <c r="J65" s="249"/>
      <c r="K65" s="249"/>
    </row>
    <row r="66" spans="1:11" s="228" customFormat="1" ht="23.25" customHeight="1" outlineLevel="1" x14ac:dyDescent="0.2">
      <c r="A66" s="255" t="s">
        <v>221</v>
      </c>
      <c r="B66" s="263" t="s">
        <v>222</v>
      </c>
      <c r="C66" s="257" t="s">
        <v>821</v>
      </c>
      <c r="D66" s="265" t="s">
        <v>340</v>
      </c>
      <c r="E66" s="347" t="s">
        <v>340</v>
      </c>
      <c r="F66" s="235" t="s">
        <v>340</v>
      </c>
      <c r="G66" s="258" t="s">
        <v>340</v>
      </c>
      <c r="H66" s="259" t="s">
        <v>340</v>
      </c>
      <c r="I66" s="248"/>
      <c r="J66" s="249"/>
      <c r="K66" s="249"/>
    </row>
    <row r="67" spans="1:11" s="228" customFormat="1" ht="21.75" customHeight="1" outlineLevel="1" x14ac:dyDescent="0.2">
      <c r="A67" s="255" t="s">
        <v>223</v>
      </c>
      <c r="B67" s="263" t="s">
        <v>224</v>
      </c>
      <c r="C67" s="257" t="s">
        <v>821</v>
      </c>
      <c r="D67" s="265">
        <v>0</v>
      </c>
      <c r="E67" s="349">
        <v>1.3069999999999999</v>
      </c>
      <c r="F67" s="235">
        <f t="shared" si="0"/>
        <v>1.3069999999999999</v>
      </c>
      <c r="G67" s="258" t="s">
        <v>340</v>
      </c>
      <c r="H67" s="259" t="s">
        <v>340</v>
      </c>
      <c r="I67" s="248"/>
      <c r="J67" s="249"/>
      <c r="K67" s="249"/>
    </row>
    <row r="68" spans="1:11" s="228" customFormat="1" outlineLevel="1" x14ac:dyDescent="0.2">
      <c r="A68" s="255" t="s">
        <v>225</v>
      </c>
      <c r="B68" s="269" t="s">
        <v>226</v>
      </c>
      <c r="C68" s="257" t="s">
        <v>821</v>
      </c>
      <c r="D68" s="264">
        <v>280.18</v>
      </c>
      <c r="E68" s="347">
        <v>257.78344369000007</v>
      </c>
      <c r="F68" s="235">
        <f t="shared" si="0"/>
        <v>-22.396556309999937</v>
      </c>
      <c r="G68" s="235">
        <f t="shared" ref="G68:G75" si="2">F68/D68*100</f>
        <v>-7.9936313477050245</v>
      </c>
      <c r="H68" s="259" t="s">
        <v>340</v>
      </c>
      <c r="I68" s="248"/>
      <c r="J68" s="249"/>
      <c r="K68" s="249"/>
    </row>
    <row r="69" spans="1:11" s="228" customFormat="1" outlineLevel="1" x14ac:dyDescent="0.2">
      <c r="A69" s="255" t="s">
        <v>227</v>
      </c>
      <c r="B69" s="269" t="s">
        <v>228</v>
      </c>
      <c r="C69" s="257" t="s">
        <v>821</v>
      </c>
      <c r="D69" s="264">
        <v>123.59</v>
      </c>
      <c r="E69" s="347">
        <v>152.16399999999999</v>
      </c>
      <c r="F69" s="235">
        <f t="shared" si="0"/>
        <v>28.573999999999984</v>
      </c>
      <c r="G69" s="235">
        <f t="shared" si="2"/>
        <v>23.11999352698437</v>
      </c>
      <c r="H69" s="259" t="s">
        <v>340</v>
      </c>
      <c r="I69" s="248"/>
      <c r="J69" s="249"/>
      <c r="K69" s="249"/>
    </row>
    <row r="70" spans="1:11" s="228" customFormat="1" outlineLevel="1" x14ac:dyDescent="0.2">
      <c r="A70" s="255" t="s">
        <v>229</v>
      </c>
      <c r="B70" s="269" t="s">
        <v>230</v>
      </c>
      <c r="C70" s="257" t="s">
        <v>821</v>
      </c>
      <c r="D70" s="235">
        <v>21.57</v>
      </c>
      <c r="E70" s="347">
        <f>E71+E72</f>
        <v>0.26</v>
      </c>
      <c r="F70" s="235">
        <f t="shared" si="0"/>
        <v>-21.31</v>
      </c>
      <c r="G70" s="235">
        <f t="shared" si="2"/>
        <v>-98.794622160407968</v>
      </c>
      <c r="H70" s="259" t="s">
        <v>340</v>
      </c>
      <c r="I70" s="248"/>
      <c r="J70" s="249"/>
      <c r="K70" s="249"/>
    </row>
    <row r="71" spans="1:11" s="228" customFormat="1" outlineLevel="1" x14ac:dyDescent="0.2">
      <c r="A71" s="255" t="s">
        <v>139</v>
      </c>
      <c r="B71" s="263" t="s">
        <v>231</v>
      </c>
      <c r="C71" s="257" t="s">
        <v>821</v>
      </c>
      <c r="D71" s="235">
        <v>21.48</v>
      </c>
      <c r="E71" s="349"/>
      <c r="F71" s="235">
        <f t="shared" si="0"/>
        <v>-21.48</v>
      </c>
      <c r="G71" s="235">
        <f t="shared" si="2"/>
        <v>-100</v>
      </c>
      <c r="H71" s="259" t="s">
        <v>340</v>
      </c>
      <c r="I71" s="248"/>
      <c r="J71" s="249"/>
      <c r="K71" s="249"/>
    </row>
    <row r="72" spans="1:11" s="228" customFormat="1" outlineLevel="1" x14ac:dyDescent="0.2">
      <c r="A72" s="255" t="s">
        <v>143</v>
      </c>
      <c r="B72" s="263" t="s">
        <v>232</v>
      </c>
      <c r="C72" s="257" t="s">
        <v>821</v>
      </c>
      <c r="D72" s="235">
        <v>0.1</v>
      </c>
      <c r="E72" s="347">
        <v>0.26</v>
      </c>
      <c r="F72" s="235">
        <f t="shared" si="0"/>
        <v>0.16</v>
      </c>
      <c r="G72" s="235">
        <f t="shared" si="2"/>
        <v>160</v>
      </c>
      <c r="H72" s="259" t="s">
        <v>340</v>
      </c>
      <c r="I72" s="248"/>
      <c r="J72" s="249"/>
      <c r="K72" s="249"/>
    </row>
    <row r="73" spans="1:11" s="228" customFormat="1" ht="23.25" customHeight="1" outlineLevel="1" x14ac:dyDescent="0.2">
      <c r="A73" s="255" t="s">
        <v>233</v>
      </c>
      <c r="B73" s="269" t="s">
        <v>234</v>
      </c>
      <c r="C73" s="257" t="s">
        <v>821</v>
      </c>
      <c r="D73" s="235">
        <v>16.34</v>
      </c>
      <c r="E73" s="347">
        <f>E74+E75+E76</f>
        <v>17.086556309999999</v>
      </c>
      <c r="F73" s="235">
        <f t="shared" si="0"/>
        <v>0.746556309999999</v>
      </c>
      <c r="G73" s="235">
        <f t="shared" si="2"/>
        <v>4.5688880660954654</v>
      </c>
      <c r="H73" s="259" t="s">
        <v>340</v>
      </c>
      <c r="I73" s="248"/>
      <c r="J73" s="249"/>
      <c r="K73" s="249"/>
    </row>
    <row r="74" spans="1:11" s="228" customFormat="1" ht="24" customHeight="1" outlineLevel="1" x14ac:dyDescent="0.2">
      <c r="A74" s="255" t="s">
        <v>235</v>
      </c>
      <c r="B74" s="263" t="s">
        <v>236</v>
      </c>
      <c r="C74" s="257" t="s">
        <v>821</v>
      </c>
      <c r="D74" s="235">
        <v>9.99</v>
      </c>
      <c r="E74" s="349">
        <v>8.4765563100000012</v>
      </c>
      <c r="F74" s="235">
        <f t="shared" si="0"/>
        <v>-1.513443689999999</v>
      </c>
      <c r="G74" s="235">
        <f t="shared" si="2"/>
        <v>-15.149586486486477</v>
      </c>
      <c r="H74" s="259" t="s">
        <v>340</v>
      </c>
      <c r="I74" s="248"/>
      <c r="J74" s="249"/>
      <c r="K74" s="249"/>
    </row>
    <row r="75" spans="1:11" s="228" customFormat="1" outlineLevel="1" x14ac:dyDescent="0.2">
      <c r="A75" s="255" t="s">
        <v>237</v>
      </c>
      <c r="B75" s="263" t="s">
        <v>238</v>
      </c>
      <c r="C75" s="257" t="s">
        <v>821</v>
      </c>
      <c r="D75" s="235">
        <v>6.35</v>
      </c>
      <c r="E75" s="347">
        <v>8.61</v>
      </c>
      <c r="F75" s="235">
        <f t="shared" si="0"/>
        <v>2.2599999999999998</v>
      </c>
      <c r="G75" s="235">
        <f t="shared" si="2"/>
        <v>35.590551181102356</v>
      </c>
      <c r="H75" s="259" t="s">
        <v>340</v>
      </c>
      <c r="I75" s="248"/>
      <c r="J75" s="249"/>
      <c r="K75" s="249"/>
    </row>
    <row r="76" spans="1:11" s="228" customFormat="1" ht="22.5" customHeight="1" outlineLevel="1" thickBot="1" x14ac:dyDescent="0.25">
      <c r="A76" s="274" t="s">
        <v>239</v>
      </c>
      <c r="B76" s="275" t="s">
        <v>240</v>
      </c>
      <c r="C76" s="276" t="s">
        <v>821</v>
      </c>
      <c r="D76" s="277" t="s">
        <v>340</v>
      </c>
      <c r="E76" s="350">
        <v>0</v>
      </c>
      <c r="F76" s="236" t="s">
        <v>340</v>
      </c>
      <c r="G76" s="278" t="s">
        <v>340</v>
      </c>
      <c r="H76" s="279" t="s">
        <v>340</v>
      </c>
      <c r="I76" s="248"/>
      <c r="J76" s="249"/>
      <c r="K76" s="249"/>
    </row>
    <row r="77" spans="1:11" s="228" customFormat="1" ht="20.25" customHeight="1" outlineLevel="1" x14ac:dyDescent="0.2">
      <c r="A77" s="250" t="s">
        <v>241</v>
      </c>
      <c r="B77" s="280" t="s">
        <v>242</v>
      </c>
      <c r="C77" s="252" t="s">
        <v>821</v>
      </c>
      <c r="D77" s="237">
        <f>D78</f>
        <v>7.22</v>
      </c>
      <c r="E77" s="351">
        <f>E78+E79+E80</f>
        <v>84.78</v>
      </c>
      <c r="F77" s="281">
        <f t="shared" si="0"/>
        <v>77.56</v>
      </c>
      <c r="G77" s="281">
        <f t="shared" ref="G77:G78" si="3">F77/D77*100</f>
        <v>1074.2382271468146</v>
      </c>
      <c r="H77" s="282" t="s">
        <v>340</v>
      </c>
      <c r="I77" s="248"/>
      <c r="J77" s="249"/>
      <c r="K77" s="249"/>
    </row>
    <row r="78" spans="1:11" s="228" customFormat="1" outlineLevel="1" x14ac:dyDescent="0.2">
      <c r="A78" s="255" t="s">
        <v>243</v>
      </c>
      <c r="B78" s="263" t="s">
        <v>244</v>
      </c>
      <c r="C78" s="257" t="s">
        <v>821</v>
      </c>
      <c r="D78" s="264">
        <v>7.22</v>
      </c>
      <c r="E78" s="347">
        <v>7.56</v>
      </c>
      <c r="F78" s="235">
        <f t="shared" si="0"/>
        <v>0.33999999999999986</v>
      </c>
      <c r="G78" s="235">
        <f t="shared" si="3"/>
        <v>4.7091412742382248</v>
      </c>
      <c r="H78" s="259" t="s">
        <v>340</v>
      </c>
      <c r="I78" s="248"/>
      <c r="J78" s="249"/>
      <c r="K78" s="249"/>
    </row>
    <row r="79" spans="1:11" s="228" customFormat="1" outlineLevel="1" x14ac:dyDescent="0.2">
      <c r="A79" s="255" t="s">
        <v>245</v>
      </c>
      <c r="B79" s="263" t="s">
        <v>246</v>
      </c>
      <c r="C79" s="257" t="s">
        <v>821</v>
      </c>
      <c r="D79" s="262" t="s">
        <v>340</v>
      </c>
      <c r="E79" s="347">
        <v>0</v>
      </c>
      <c r="F79" s="235" t="s">
        <v>340</v>
      </c>
      <c r="G79" s="258" t="s">
        <v>340</v>
      </c>
      <c r="H79" s="259" t="s">
        <v>340</v>
      </c>
      <c r="I79" s="248"/>
      <c r="J79" s="249"/>
      <c r="K79" s="249"/>
    </row>
    <row r="80" spans="1:11" s="228" customFormat="1" ht="12" outlineLevel="1" thickBot="1" x14ac:dyDescent="0.25">
      <c r="A80" s="274" t="s">
        <v>247</v>
      </c>
      <c r="B80" s="275" t="s">
        <v>248</v>
      </c>
      <c r="C80" s="276" t="s">
        <v>821</v>
      </c>
      <c r="D80" s="277" t="s">
        <v>340</v>
      </c>
      <c r="E80" s="346">
        <v>77.22</v>
      </c>
      <c r="F80" s="236" t="s">
        <v>340</v>
      </c>
      <c r="G80" s="278" t="s">
        <v>340</v>
      </c>
      <c r="H80" s="279" t="s">
        <v>340</v>
      </c>
      <c r="I80" s="248"/>
      <c r="J80" s="249"/>
      <c r="K80" s="249"/>
    </row>
    <row r="81" spans="1:11" s="228" customFormat="1" x14ac:dyDescent="0.2">
      <c r="A81" s="250" t="s">
        <v>249</v>
      </c>
      <c r="B81" s="251" t="s">
        <v>250</v>
      </c>
      <c r="C81" s="283" t="s">
        <v>821</v>
      </c>
      <c r="D81" s="281">
        <f>D23-D38</f>
        <v>663.38059794499998</v>
      </c>
      <c r="E81" s="281">
        <f>E23-E38</f>
        <v>113.9899999999999</v>
      </c>
      <c r="F81" s="281">
        <f t="shared" si="0"/>
        <v>-549.39059794500008</v>
      </c>
      <c r="G81" s="281">
        <f t="shared" ref="G81" si="4">F81/D81*100</f>
        <v>-82.816802246988445</v>
      </c>
      <c r="H81" s="282" t="s">
        <v>340</v>
      </c>
      <c r="I81" s="248"/>
      <c r="J81" s="249"/>
      <c r="K81" s="249"/>
    </row>
    <row r="82" spans="1:11" s="228" customFormat="1" x14ac:dyDescent="0.2">
      <c r="A82" s="255" t="s">
        <v>251</v>
      </c>
      <c r="B82" s="256" t="s">
        <v>171</v>
      </c>
      <c r="C82" s="284" t="s">
        <v>821</v>
      </c>
      <c r="D82" s="239" t="s">
        <v>340</v>
      </c>
      <c r="E82" s="347">
        <v>0</v>
      </c>
      <c r="F82" s="235" t="s">
        <v>340</v>
      </c>
      <c r="G82" s="258" t="s">
        <v>340</v>
      </c>
      <c r="H82" s="285" t="s">
        <v>340</v>
      </c>
      <c r="I82" s="248"/>
      <c r="J82" s="249"/>
      <c r="K82" s="249"/>
    </row>
    <row r="83" spans="1:11" s="228" customFormat="1" ht="22.5" x14ac:dyDescent="0.2">
      <c r="A83" s="255" t="s">
        <v>252</v>
      </c>
      <c r="B83" s="268" t="s">
        <v>172</v>
      </c>
      <c r="C83" s="284" t="s">
        <v>821</v>
      </c>
      <c r="D83" s="239" t="s">
        <v>340</v>
      </c>
      <c r="E83" s="347">
        <v>0</v>
      </c>
      <c r="F83" s="235" t="s">
        <v>340</v>
      </c>
      <c r="G83" s="258" t="s">
        <v>340</v>
      </c>
      <c r="H83" s="285" t="s">
        <v>340</v>
      </c>
      <c r="I83" s="248"/>
      <c r="J83" s="249"/>
      <c r="K83" s="249"/>
    </row>
    <row r="84" spans="1:11" s="228" customFormat="1" ht="22.5" x14ac:dyDescent="0.2">
      <c r="A84" s="255" t="s">
        <v>253</v>
      </c>
      <c r="B84" s="268" t="s">
        <v>173</v>
      </c>
      <c r="C84" s="284" t="s">
        <v>821</v>
      </c>
      <c r="D84" s="239" t="s">
        <v>340</v>
      </c>
      <c r="E84" s="347">
        <v>0</v>
      </c>
      <c r="F84" s="235" t="s">
        <v>340</v>
      </c>
      <c r="G84" s="258" t="s">
        <v>340</v>
      </c>
      <c r="H84" s="285" t="s">
        <v>340</v>
      </c>
      <c r="I84" s="248"/>
      <c r="J84" s="249"/>
      <c r="K84" s="249"/>
    </row>
    <row r="85" spans="1:11" s="228" customFormat="1" ht="22.5" x14ac:dyDescent="0.2">
      <c r="A85" s="255" t="s">
        <v>254</v>
      </c>
      <c r="B85" s="268" t="s">
        <v>174</v>
      </c>
      <c r="C85" s="284" t="s">
        <v>821</v>
      </c>
      <c r="D85" s="239" t="s">
        <v>340</v>
      </c>
      <c r="E85" s="347">
        <v>0</v>
      </c>
      <c r="F85" s="235" t="s">
        <v>340</v>
      </c>
      <c r="G85" s="258" t="s">
        <v>340</v>
      </c>
      <c r="H85" s="285" t="s">
        <v>340</v>
      </c>
      <c r="I85" s="248"/>
      <c r="J85" s="249"/>
      <c r="K85" s="249"/>
    </row>
    <row r="86" spans="1:11" s="228" customFormat="1" x14ac:dyDescent="0.2">
      <c r="A86" s="255" t="s">
        <v>255</v>
      </c>
      <c r="B86" s="256" t="s">
        <v>175</v>
      </c>
      <c r="C86" s="284" t="s">
        <v>821</v>
      </c>
      <c r="D86" s="239" t="s">
        <v>340</v>
      </c>
      <c r="E86" s="347"/>
      <c r="F86" s="235" t="s">
        <v>340</v>
      </c>
      <c r="G86" s="258" t="s">
        <v>340</v>
      </c>
      <c r="H86" s="285" t="s">
        <v>340</v>
      </c>
      <c r="I86" s="248"/>
      <c r="J86" s="249"/>
      <c r="K86" s="249"/>
    </row>
    <row r="87" spans="1:11" s="228" customFormat="1" x14ac:dyDescent="0.2">
      <c r="A87" s="255" t="s">
        <v>256</v>
      </c>
      <c r="B87" s="256" t="s">
        <v>176</v>
      </c>
      <c r="C87" s="284" t="s">
        <v>821</v>
      </c>
      <c r="D87" s="235">
        <f>D29-D44</f>
        <v>627.32611042500014</v>
      </c>
      <c r="E87" s="340">
        <f>E29-E44</f>
        <v>73.449957519999884</v>
      </c>
      <c r="F87" s="235">
        <f t="shared" si="0"/>
        <v>-553.87615290500025</v>
      </c>
      <c r="G87" s="235">
        <f>F87/D87*100</f>
        <v>-88.291582910483498</v>
      </c>
      <c r="H87" s="285" t="s">
        <v>340</v>
      </c>
      <c r="I87" s="248"/>
      <c r="J87" s="249"/>
      <c r="K87" s="249"/>
    </row>
    <row r="88" spans="1:11" s="228" customFormat="1" x14ac:dyDescent="0.2">
      <c r="A88" s="255" t="s">
        <v>257</v>
      </c>
      <c r="B88" s="256" t="s">
        <v>177</v>
      </c>
      <c r="C88" s="284" t="s">
        <v>821</v>
      </c>
      <c r="D88" s="239" t="s">
        <v>340</v>
      </c>
      <c r="E88" s="347">
        <v>0</v>
      </c>
      <c r="F88" s="235" t="s">
        <v>340</v>
      </c>
      <c r="G88" s="258" t="s">
        <v>340</v>
      </c>
      <c r="H88" s="285" t="s">
        <v>340</v>
      </c>
      <c r="I88" s="248"/>
      <c r="J88" s="249"/>
      <c r="K88" s="249"/>
    </row>
    <row r="89" spans="1:11" s="228" customFormat="1" x14ac:dyDescent="0.2">
      <c r="A89" s="255" t="s">
        <v>258</v>
      </c>
      <c r="B89" s="256" t="s">
        <v>179</v>
      </c>
      <c r="C89" s="284" t="s">
        <v>821</v>
      </c>
      <c r="D89" s="235">
        <f>D31-D46</f>
        <v>-1.6674378399999998</v>
      </c>
      <c r="E89" s="347">
        <f>E31-E46</f>
        <v>-4.5691666666666659</v>
      </c>
      <c r="F89" s="235">
        <f t="shared" ref="F89:F147" si="5">E89-D89</f>
        <v>-2.9017288266666661</v>
      </c>
      <c r="G89" s="235">
        <f>F89/D89*100</f>
        <v>174.0232083653965</v>
      </c>
      <c r="H89" s="285" t="s">
        <v>340</v>
      </c>
      <c r="I89" s="248"/>
      <c r="J89" s="249"/>
      <c r="K89" s="249"/>
    </row>
    <row r="90" spans="1:11" s="228" customFormat="1" x14ac:dyDescent="0.2">
      <c r="A90" s="255" t="s">
        <v>259</v>
      </c>
      <c r="B90" s="256" t="s">
        <v>181</v>
      </c>
      <c r="C90" s="284" t="s">
        <v>821</v>
      </c>
      <c r="D90" s="239" t="s">
        <v>340</v>
      </c>
      <c r="E90" s="347"/>
      <c r="F90" s="235" t="s">
        <v>340</v>
      </c>
      <c r="G90" s="258" t="s">
        <v>340</v>
      </c>
      <c r="H90" s="285" t="s">
        <v>340</v>
      </c>
      <c r="I90" s="248"/>
      <c r="J90" s="249"/>
      <c r="K90" s="249"/>
    </row>
    <row r="91" spans="1:11" s="228" customFormat="1" x14ac:dyDescent="0.2">
      <c r="A91" s="255" t="s">
        <v>260</v>
      </c>
      <c r="B91" s="256" t="s">
        <v>183</v>
      </c>
      <c r="C91" s="284" t="s">
        <v>821</v>
      </c>
      <c r="D91" s="239" t="s">
        <v>340</v>
      </c>
      <c r="E91" s="347"/>
      <c r="F91" s="235" t="s">
        <v>340</v>
      </c>
      <c r="G91" s="258" t="s">
        <v>340</v>
      </c>
      <c r="H91" s="285" t="s">
        <v>340</v>
      </c>
      <c r="I91" s="248"/>
      <c r="J91" s="249"/>
      <c r="K91" s="249"/>
    </row>
    <row r="92" spans="1:11" s="228" customFormat="1" ht="22.5" x14ac:dyDescent="0.2">
      <c r="A92" s="255" t="s">
        <v>261</v>
      </c>
      <c r="B92" s="260" t="s">
        <v>185</v>
      </c>
      <c r="C92" s="284" t="s">
        <v>821</v>
      </c>
      <c r="D92" s="239" t="s">
        <v>340</v>
      </c>
      <c r="E92" s="347">
        <v>0</v>
      </c>
      <c r="F92" s="235" t="s">
        <v>340</v>
      </c>
      <c r="G92" s="258" t="s">
        <v>340</v>
      </c>
      <c r="H92" s="285" t="s">
        <v>340</v>
      </c>
      <c r="I92" s="248"/>
      <c r="J92" s="249"/>
      <c r="K92" s="249"/>
    </row>
    <row r="93" spans="1:11" s="228" customFormat="1" x14ac:dyDescent="0.2">
      <c r="A93" s="255" t="s">
        <v>262</v>
      </c>
      <c r="B93" s="268" t="s">
        <v>95</v>
      </c>
      <c r="C93" s="284" t="s">
        <v>821</v>
      </c>
      <c r="D93" s="239" t="s">
        <v>340</v>
      </c>
      <c r="E93" s="347">
        <v>0</v>
      </c>
      <c r="F93" s="235" t="s">
        <v>340</v>
      </c>
      <c r="G93" s="258" t="s">
        <v>340</v>
      </c>
      <c r="H93" s="285" t="s">
        <v>340</v>
      </c>
      <c r="I93" s="248"/>
      <c r="J93" s="249"/>
      <c r="K93" s="249"/>
    </row>
    <row r="94" spans="1:11" s="228" customFormat="1" x14ac:dyDescent="0.2">
      <c r="A94" s="255" t="s">
        <v>263</v>
      </c>
      <c r="B94" s="263" t="s">
        <v>96</v>
      </c>
      <c r="C94" s="284" t="s">
        <v>821</v>
      </c>
      <c r="D94" s="239" t="s">
        <v>340</v>
      </c>
      <c r="E94" s="347">
        <v>0</v>
      </c>
      <c r="F94" s="235" t="s">
        <v>340</v>
      </c>
      <c r="G94" s="258" t="s">
        <v>340</v>
      </c>
      <c r="H94" s="285" t="s">
        <v>340</v>
      </c>
      <c r="I94" s="248"/>
      <c r="J94" s="249"/>
      <c r="K94" s="249"/>
    </row>
    <row r="95" spans="1:11" s="228" customFormat="1" x14ac:dyDescent="0.2">
      <c r="A95" s="255" t="s">
        <v>264</v>
      </c>
      <c r="B95" s="256" t="s">
        <v>189</v>
      </c>
      <c r="C95" s="284" t="s">
        <v>821</v>
      </c>
      <c r="D95" s="235">
        <f>D37-D52</f>
        <v>37.711042479999996</v>
      </c>
      <c r="E95" s="347">
        <f>E37-E52</f>
        <v>45.109209146666629</v>
      </c>
      <c r="F95" s="235">
        <f t="shared" si="5"/>
        <v>7.3981666666666328</v>
      </c>
      <c r="G95" s="235">
        <f>F95/D95*100</f>
        <v>19.618038060311488</v>
      </c>
      <c r="H95" s="285" t="s">
        <v>340</v>
      </c>
      <c r="I95" s="248"/>
      <c r="J95" s="249"/>
      <c r="K95" s="249"/>
    </row>
    <row r="96" spans="1:11" s="228" customFormat="1" x14ac:dyDescent="0.2">
      <c r="A96" s="255" t="s">
        <v>265</v>
      </c>
      <c r="B96" s="286" t="s">
        <v>266</v>
      </c>
      <c r="C96" s="284" t="s">
        <v>821</v>
      </c>
      <c r="D96" s="239">
        <f>D97-D103</f>
        <v>-7.3599999999999994</v>
      </c>
      <c r="E96" s="347">
        <f>E97-E103</f>
        <v>-40.662999999999997</v>
      </c>
      <c r="F96" s="235">
        <f t="shared" si="5"/>
        <v>-33.302999999999997</v>
      </c>
      <c r="G96" s="235">
        <f>F96/D96*100</f>
        <v>452.48641304347831</v>
      </c>
      <c r="H96" s="285" t="s">
        <v>340</v>
      </c>
      <c r="I96" s="248"/>
      <c r="J96" s="249"/>
      <c r="K96" s="249"/>
    </row>
    <row r="97" spans="1:11" s="228" customFormat="1" x14ac:dyDescent="0.2">
      <c r="A97" s="255" t="s">
        <v>26</v>
      </c>
      <c r="B97" s="260" t="s">
        <v>267</v>
      </c>
      <c r="C97" s="284" t="s">
        <v>821</v>
      </c>
      <c r="D97" s="239">
        <f>D98+D99+D100+D102</f>
        <v>2.0699999999999998</v>
      </c>
      <c r="E97" s="347">
        <f>E102</f>
        <v>17.317</v>
      </c>
      <c r="F97" s="235">
        <f t="shared" si="5"/>
        <v>15.247</v>
      </c>
      <c r="G97" s="235">
        <f>F97/D97*100</f>
        <v>736.57004830917879</v>
      </c>
      <c r="H97" s="285" t="s">
        <v>340</v>
      </c>
      <c r="I97" s="248"/>
      <c r="J97" s="249"/>
      <c r="K97" s="249"/>
    </row>
    <row r="98" spans="1:11" s="228" customFormat="1" x14ac:dyDescent="0.2">
      <c r="A98" s="255" t="s">
        <v>268</v>
      </c>
      <c r="B98" s="268" t="s">
        <v>269</v>
      </c>
      <c r="C98" s="284" t="s">
        <v>821</v>
      </c>
      <c r="D98" s="239">
        <v>0</v>
      </c>
      <c r="E98" s="347">
        <v>0</v>
      </c>
      <c r="F98" s="235">
        <f t="shared" si="5"/>
        <v>0</v>
      </c>
      <c r="G98" s="258" t="s">
        <v>340</v>
      </c>
      <c r="H98" s="285" t="s">
        <v>340</v>
      </c>
      <c r="I98" s="248"/>
      <c r="J98" s="249"/>
      <c r="K98" s="249"/>
    </row>
    <row r="99" spans="1:11" s="228" customFormat="1" x14ac:dyDescent="0.2">
      <c r="A99" s="255" t="s">
        <v>270</v>
      </c>
      <c r="B99" s="268" t="s">
        <v>271</v>
      </c>
      <c r="C99" s="284" t="s">
        <v>821</v>
      </c>
      <c r="D99" s="239">
        <v>0.35</v>
      </c>
      <c r="E99" s="347">
        <v>0</v>
      </c>
      <c r="F99" s="235">
        <f t="shared" si="5"/>
        <v>-0.35</v>
      </c>
      <c r="G99" s="235">
        <f>F99/D99*100</f>
        <v>-100</v>
      </c>
      <c r="H99" s="285" t="s">
        <v>340</v>
      </c>
      <c r="I99" s="248"/>
      <c r="J99" s="249"/>
      <c r="K99" s="249"/>
    </row>
    <row r="100" spans="1:11" s="228" customFormat="1" x14ac:dyDescent="0.2">
      <c r="A100" s="255" t="s">
        <v>272</v>
      </c>
      <c r="B100" s="268" t="s">
        <v>273</v>
      </c>
      <c r="C100" s="284" t="s">
        <v>821</v>
      </c>
      <c r="D100" s="239">
        <v>0</v>
      </c>
      <c r="E100" s="347">
        <v>0</v>
      </c>
      <c r="F100" s="235">
        <f t="shared" si="5"/>
        <v>0</v>
      </c>
      <c r="G100" s="258" t="s">
        <v>340</v>
      </c>
      <c r="H100" s="285" t="s">
        <v>340</v>
      </c>
      <c r="I100" s="248"/>
      <c r="J100" s="249"/>
      <c r="K100" s="249"/>
    </row>
    <row r="101" spans="1:11" s="228" customFormat="1" x14ac:dyDescent="0.2">
      <c r="A101" s="255" t="s">
        <v>274</v>
      </c>
      <c r="B101" s="272" t="s">
        <v>275</v>
      </c>
      <c r="C101" s="284" t="s">
        <v>821</v>
      </c>
      <c r="D101" s="239">
        <v>0</v>
      </c>
      <c r="E101" s="347">
        <v>0</v>
      </c>
      <c r="F101" s="235">
        <f t="shared" si="5"/>
        <v>0</v>
      </c>
      <c r="G101" s="258" t="s">
        <v>340</v>
      </c>
      <c r="H101" s="285" t="s">
        <v>340</v>
      </c>
      <c r="I101" s="248"/>
      <c r="J101" s="249"/>
      <c r="K101" s="249"/>
    </row>
    <row r="102" spans="1:11" s="228" customFormat="1" x14ac:dyDescent="0.2">
      <c r="A102" s="255" t="s">
        <v>276</v>
      </c>
      <c r="B102" s="263" t="s">
        <v>277</v>
      </c>
      <c r="C102" s="284" t="s">
        <v>821</v>
      </c>
      <c r="D102" s="239">
        <v>1.72</v>
      </c>
      <c r="E102" s="347">
        <v>17.317</v>
      </c>
      <c r="F102" s="235">
        <f t="shared" si="5"/>
        <v>15.597</v>
      </c>
      <c r="G102" s="235">
        <f>F102/D102*100</f>
        <v>906.80232558139528</v>
      </c>
      <c r="H102" s="285" t="s">
        <v>340</v>
      </c>
      <c r="I102" s="248"/>
      <c r="J102" s="249"/>
      <c r="K102" s="249"/>
    </row>
    <row r="103" spans="1:11" s="228" customFormat="1" x14ac:dyDescent="0.2">
      <c r="A103" s="255" t="s">
        <v>27</v>
      </c>
      <c r="B103" s="269" t="s">
        <v>234</v>
      </c>
      <c r="C103" s="284" t="s">
        <v>821</v>
      </c>
      <c r="D103" s="239">
        <f>D104+D105+D106+D108</f>
        <v>9.43</v>
      </c>
      <c r="E103" s="347">
        <f>E108</f>
        <v>57.98</v>
      </c>
      <c r="F103" s="235">
        <f t="shared" si="5"/>
        <v>48.55</v>
      </c>
      <c r="G103" s="235">
        <f>F103/D103*100</f>
        <v>514.84623541887595</v>
      </c>
      <c r="H103" s="285" t="s">
        <v>340</v>
      </c>
      <c r="I103" s="248"/>
      <c r="J103" s="249"/>
      <c r="K103" s="249"/>
    </row>
    <row r="104" spans="1:11" s="228" customFormat="1" x14ac:dyDescent="0.2">
      <c r="A104" s="255" t="s">
        <v>278</v>
      </c>
      <c r="B104" s="263" t="s">
        <v>279</v>
      </c>
      <c r="C104" s="284" t="s">
        <v>821</v>
      </c>
      <c r="D104" s="239">
        <v>0</v>
      </c>
      <c r="E104" s="347"/>
      <c r="F104" s="235">
        <f t="shared" si="5"/>
        <v>0</v>
      </c>
      <c r="G104" s="258" t="s">
        <v>340</v>
      </c>
      <c r="H104" s="285" t="s">
        <v>340</v>
      </c>
      <c r="I104" s="248"/>
      <c r="J104" s="249"/>
      <c r="K104" s="249"/>
    </row>
    <row r="105" spans="1:11" s="228" customFormat="1" x14ac:dyDescent="0.2">
      <c r="A105" s="255" t="s">
        <v>280</v>
      </c>
      <c r="B105" s="263" t="s">
        <v>281</v>
      </c>
      <c r="C105" s="284" t="s">
        <v>821</v>
      </c>
      <c r="D105" s="239">
        <v>0</v>
      </c>
      <c r="E105" s="347"/>
      <c r="F105" s="235">
        <f t="shared" si="5"/>
        <v>0</v>
      </c>
      <c r="G105" s="258" t="s">
        <v>340</v>
      </c>
      <c r="H105" s="285" t="s">
        <v>340</v>
      </c>
      <c r="I105" s="248"/>
      <c r="J105" s="249"/>
      <c r="K105" s="249"/>
    </row>
    <row r="106" spans="1:11" s="228" customFormat="1" x14ac:dyDescent="0.2">
      <c r="A106" s="255" t="s">
        <v>282</v>
      </c>
      <c r="B106" s="263" t="s">
        <v>283</v>
      </c>
      <c r="C106" s="284" t="s">
        <v>821</v>
      </c>
      <c r="D106" s="239">
        <v>0</v>
      </c>
      <c r="E106" s="347"/>
      <c r="F106" s="235">
        <f t="shared" si="5"/>
        <v>0</v>
      </c>
      <c r="G106" s="258" t="s">
        <v>340</v>
      </c>
      <c r="H106" s="285" t="s">
        <v>340</v>
      </c>
      <c r="I106" s="248"/>
      <c r="J106" s="249"/>
      <c r="K106" s="249"/>
    </row>
    <row r="107" spans="1:11" s="228" customFormat="1" x14ac:dyDescent="0.2">
      <c r="A107" s="255" t="s">
        <v>284</v>
      </c>
      <c r="B107" s="272" t="s">
        <v>285</v>
      </c>
      <c r="C107" s="284" t="s">
        <v>821</v>
      </c>
      <c r="D107" s="239">
        <v>0</v>
      </c>
      <c r="E107" s="347"/>
      <c r="F107" s="235">
        <f t="shared" si="5"/>
        <v>0</v>
      </c>
      <c r="G107" s="258" t="s">
        <v>340</v>
      </c>
      <c r="H107" s="285" t="s">
        <v>340</v>
      </c>
      <c r="I107" s="248"/>
      <c r="J107" s="249"/>
      <c r="K107" s="249"/>
    </row>
    <row r="108" spans="1:11" s="228" customFormat="1" x14ac:dyDescent="0.2">
      <c r="A108" s="255" t="s">
        <v>286</v>
      </c>
      <c r="B108" s="263" t="s">
        <v>287</v>
      </c>
      <c r="C108" s="284" t="s">
        <v>821</v>
      </c>
      <c r="D108" s="239">
        <v>9.43</v>
      </c>
      <c r="E108" s="349">
        <v>57.98</v>
      </c>
      <c r="F108" s="235">
        <f t="shared" si="5"/>
        <v>48.55</v>
      </c>
      <c r="G108" s="235">
        <f>F108/D108*100</f>
        <v>514.84623541887595</v>
      </c>
      <c r="H108" s="285" t="s">
        <v>340</v>
      </c>
      <c r="I108" s="248"/>
      <c r="J108" s="249"/>
      <c r="K108" s="249"/>
    </row>
    <row r="109" spans="1:11" s="228" customFormat="1" ht="22.5" x14ac:dyDescent="0.2">
      <c r="A109" s="255" t="s">
        <v>288</v>
      </c>
      <c r="B109" s="286" t="s">
        <v>289</v>
      </c>
      <c r="C109" s="284" t="s">
        <v>821</v>
      </c>
      <c r="D109" s="235">
        <f>D81+D96</f>
        <v>656.02059794499996</v>
      </c>
      <c r="E109" s="235">
        <f>E81+E96</f>
        <v>73.326999999999899</v>
      </c>
      <c r="F109" s="235">
        <f t="shared" si="5"/>
        <v>-582.69359794500008</v>
      </c>
      <c r="G109" s="235">
        <f>F109/D109*100</f>
        <v>-88.82245462570863</v>
      </c>
      <c r="H109" s="285" t="s">
        <v>340</v>
      </c>
      <c r="I109" s="248"/>
      <c r="J109" s="249"/>
      <c r="K109" s="249"/>
    </row>
    <row r="110" spans="1:11" s="228" customFormat="1" ht="22.5" x14ac:dyDescent="0.2">
      <c r="A110" s="255" t="s">
        <v>28</v>
      </c>
      <c r="B110" s="260" t="s">
        <v>290</v>
      </c>
      <c r="C110" s="284" t="s">
        <v>821</v>
      </c>
      <c r="D110" s="239" t="s">
        <v>340</v>
      </c>
      <c r="E110" s="347">
        <v>0</v>
      </c>
      <c r="F110" s="235" t="s">
        <v>340</v>
      </c>
      <c r="G110" s="258" t="s">
        <v>340</v>
      </c>
      <c r="H110" s="285" t="s">
        <v>340</v>
      </c>
      <c r="I110" s="248"/>
      <c r="J110" s="249"/>
      <c r="K110" s="249"/>
    </row>
    <row r="111" spans="1:11" s="228" customFormat="1" ht="22.5" x14ac:dyDescent="0.2">
      <c r="A111" s="255" t="s">
        <v>291</v>
      </c>
      <c r="B111" s="268" t="s">
        <v>172</v>
      </c>
      <c r="C111" s="284" t="s">
        <v>821</v>
      </c>
      <c r="D111" s="239" t="s">
        <v>340</v>
      </c>
      <c r="E111" s="347">
        <v>0</v>
      </c>
      <c r="F111" s="235" t="s">
        <v>340</v>
      </c>
      <c r="G111" s="258" t="s">
        <v>340</v>
      </c>
      <c r="H111" s="285" t="s">
        <v>340</v>
      </c>
      <c r="I111" s="248"/>
      <c r="J111" s="249"/>
      <c r="K111" s="249"/>
    </row>
    <row r="112" spans="1:11" s="228" customFormat="1" ht="22.5" x14ac:dyDescent="0.2">
      <c r="A112" s="255" t="s">
        <v>292</v>
      </c>
      <c r="B112" s="268" t="s">
        <v>173</v>
      </c>
      <c r="C112" s="284" t="s">
        <v>821</v>
      </c>
      <c r="D112" s="239" t="s">
        <v>340</v>
      </c>
      <c r="E112" s="347">
        <v>0</v>
      </c>
      <c r="F112" s="235" t="s">
        <v>340</v>
      </c>
      <c r="G112" s="258" t="s">
        <v>340</v>
      </c>
      <c r="H112" s="285" t="s">
        <v>340</v>
      </c>
      <c r="I112" s="248"/>
      <c r="J112" s="249"/>
      <c r="K112" s="249"/>
    </row>
    <row r="113" spans="1:11" s="228" customFormat="1" ht="22.5" x14ac:dyDescent="0.2">
      <c r="A113" s="255" t="s">
        <v>293</v>
      </c>
      <c r="B113" s="268" t="s">
        <v>174</v>
      </c>
      <c r="C113" s="284" t="s">
        <v>821</v>
      </c>
      <c r="D113" s="239" t="s">
        <v>340</v>
      </c>
      <c r="E113" s="347">
        <v>0</v>
      </c>
      <c r="F113" s="235" t="s">
        <v>340</v>
      </c>
      <c r="G113" s="258" t="s">
        <v>340</v>
      </c>
      <c r="H113" s="285" t="s">
        <v>340</v>
      </c>
      <c r="I113" s="248"/>
      <c r="J113" s="249"/>
      <c r="K113" s="249"/>
    </row>
    <row r="114" spans="1:11" s="228" customFormat="1" x14ac:dyDescent="0.2">
      <c r="A114" s="255" t="s">
        <v>29</v>
      </c>
      <c r="B114" s="256" t="s">
        <v>175</v>
      </c>
      <c r="C114" s="284" t="s">
        <v>821</v>
      </c>
      <c r="D114" s="239" t="s">
        <v>340</v>
      </c>
      <c r="E114" s="347">
        <f>E115+E117</f>
        <v>68.880790853333224</v>
      </c>
      <c r="F114" s="235" t="s">
        <v>340</v>
      </c>
      <c r="G114" s="258" t="s">
        <v>340</v>
      </c>
      <c r="H114" s="285" t="s">
        <v>340</v>
      </c>
      <c r="I114" s="248"/>
      <c r="J114" s="249"/>
      <c r="K114" s="249"/>
    </row>
    <row r="115" spans="1:11" s="228" customFormat="1" x14ac:dyDescent="0.2">
      <c r="A115" s="255" t="s">
        <v>30</v>
      </c>
      <c r="B115" s="256" t="s">
        <v>176</v>
      </c>
      <c r="C115" s="284" t="s">
        <v>821</v>
      </c>
      <c r="D115" s="235">
        <f>D87</f>
        <v>627.32611042500014</v>
      </c>
      <c r="E115" s="235">
        <f>E87</f>
        <v>73.449957519999884</v>
      </c>
      <c r="F115" s="235">
        <f t="shared" si="5"/>
        <v>-553.87615290500025</v>
      </c>
      <c r="G115" s="235">
        <f>F115/D115*100</f>
        <v>-88.291582910483498</v>
      </c>
      <c r="H115" s="285" t="s">
        <v>340</v>
      </c>
      <c r="I115" s="248"/>
      <c r="J115" s="249"/>
      <c r="K115" s="249"/>
    </row>
    <row r="116" spans="1:11" s="228" customFormat="1" x14ac:dyDescent="0.2">
      <c r="A116" s="255" t="s">
        <v>31</v>
      </c>
      <c r="B116" s="256" t="s">
        <v>177</v>
      </c>
      <c r="C116" s="284" t="s">
        <v>821</v>
      </c>
      <c r="D116" s="239" t="s">
        <v>340</v>
      </c>
      <c r="E116" s="347">
        <v>0</v>
      </c>
      <c r="F116" s="235" t="s">
        <v>340</v>
      </c>
      <c r="G116" s="258" t="s">
        <v>340</v>
      </c>
      <c r="H116" s="285" t="s">
        <v>340</v>
      </c>
      <c r="I116" s="248"/>
      <c r="J116" s="249"/>
      <c r="K116" s="249"/>
    </row>
    <row r="117" spans="1:11" s="228" customFormat="1" x14ac:dyDescent="0.2">
      <c r="A117" s="255" t="s">
        <v>294</v>
      </c>
      <c r="B117" s="256" t="s">
        <v>179</v>
      </c>
      <c r="C117" s="284" t="s">
        <v>821</v>
      </c>
      <c r="D117" s="235">
        <f>D89</f>
        <v>-1.6674378399999998</v>
      </c>
      <c r="E117" s="347">
        <f>E89</f>
        <v>-4.5691666666666659</v>
      </c>
      <c r="F117" s="235">
        <f t="shared" si="5"/>
        <v>-2.9017288266666661</v>
      </c>
      <c r="G117" s="235">
        <f>F117/D117*100</f>
        <v>174.0232083653965</v>
      </c>
      <c r="H117" s="285" t="s">
        <v>340</v>
      </c>
      <c r="I117" s="248"/>
      <c r="J117" s="249"/>
      <c r="K117" s="249"/>
    </row>
    <row r="118" spans="1:11" s="228" customFormat="1" x14ac:dyDescent="0.2">
      <c r="A118" s="255" t="s">
        <v>295</v>
      </c>
      <c r="B118" s="256" t="s">
        <v>181</v>
      </c>
      <c r="C118" s="284" t="s">
        <v>821</v>
      </c>
      <c r="D118" s="239" t="s">
        <v>340</v>
      </c>
      <c r="E118" s="347"/>
      <c r="F118" s="235" t="s">
        <v>340</v>
      </c>
      <c r="G118" s="258" t="s">
        <v>340</v>
      </c>
      <c r="H118" s="285" t="s">
        <v>340</v>
      </c>
      <c r="I118" s="248"/>
      <c r="J118" s="249"/>
      <c r="K118" s="249"/>
    </row>
    <row r="119" spans="1:11" s="228" customFormat="1" x14ac:dyDescent="0.2">
      <c r="A119" s="255" t="s">
        <v>296</v>
      </c>
      <c r="B119" s="256" t="s">
        <v>183</v>
      </c>
      <c r="C119" s="284" t="s">
        <v>821</v>
      </c>
      <c r="D119" s="239" t="s">
        <v>340</v>
      </c>
      <c r="E119" s="347"/>
      <c r="F119" s="235" t="s">
        <v>340</v>
      </c>
      <c r="G119" s="258" t="s">
        <v>340</v>
      </c>
      <c r="H119" s="285" t="s">
        <v>340</v>
      </c>
      <c r="I119" s="248"/>
      <c r="J119" s="249"/>
      <c r="K119" s="249"/>
    </row>
    <row r="120" spans="1:11" s="228" customFormat="1" ht="22.5" x14ac:dyDescent="0.2">
      <c r="A120" s="255" t="s">
        <v>297</v>
      </c>
      <c r="B120" s="260" t="s">
        <v>185</v>
      </c>
      <c r="C120" s="284" t="s">
        <v>821</v>
      </c>
      <c r="D120" s="239" t="s">
        <v>340</v>
      </c>
      <c r="E120" s="347"/>
      <c r="F120" s="235" t="s">
        <v>340</v>
      </c>
      <c r="G120" s="258" t="s">
        <v>340</v>
      </c>
      <c r="H120" s="285" t="s">
        <v>340</v>
      </c>
      <c r="I120" s="248"/>
      <c r="J120" s="249"/>
      <c r="K120" s="249"/>
    </row>
    <row r="121" spans="1:11" s="228" customFormat="1" x14ac:dyDescent="0.2">
      <c r="A121" s="255" t="s">
        <v>298</v>
      </c>
      <c r="B121" s="263" t="s">
        <v>95</v>
      </c>
      <c r="C121" s="284" t="s">
        <v>821</v>
      </c>
      <c r="D121" s="239" t="s">
        <v>340</v>
      </c>
      <c r="E121" s="347"/>
      <c r="F121" s="235" t="s">
        <v>340</v>
      </c>
      <c r="G121" s="258" t="s">
        <v>340</v>
      </c>
      <c r="H121" s="285" t="s">
        <v>340</v>
      </c>
      <c r="I121" s="248"/>
      <c r="J121" s="249"/>
      <c r="K121" s="249"/>
    </row>
    <row r="122" spans="1:11" s="228" customFormat="1" x14ac:dyDescent="0.2">
      <c r="A122" s="255" t="s">
        <v>299</v>
      </c>
      <c r="B122" s="263" t="s">
        <v>96</v>
      </c>
      <c r="C122" s="284" t="s">
        <v>821</v>
      </c>
      <c r="D122" s="239" t="s">
        <v>340</v>
      </c>
      <c r="E122" s="347"/>
      <c r="F122" s="235" t="s">
        <v>340</v>
      </c>
      <c r="G122" s="258" t="s">
        <v>340</v>
      </c>
      <c r="H122" s="285" t="s">
        <v>340</v>
      </c>
      <c r="I122" s="248"/>
      <c r="J122" s="249"/>
      <c r="K122" s="249"/>
    </row>
    <row r="123" spans="1:11" s="228" customFormat="1" x14ac:dyDescent="0.2">
      <c r="A123" s="255" t="s">
        <v>300</v>
      </c>
      <c r="B123" s="256" t="s">
        <v>189</v>
      </c>
      <c r="C123" s="284" t="s">
        <v>821</v>
      </c>
      <c r="D123" s="235">
        <f>D95+D96</f>
        <v>30.351042479999997</v>
      </c>
      <c r="E123" s="347">
        <f>E95</f>
        <v>45.109209146666629</v>
      </c>
      <c r="F123" s="235">
        <f t="shared" si="5"/>
        <v>14.758166666666632</v>
      </c>
      <c r="G123" s="235">
        <f>F123/D123*100</f>
        <v>48.624908605335762</v>
      </c>
      <c r="H123" s="285" t="s">
        <v>340</v>
      </c>
      <c r="I123" s="248"/>
      <c r="J123" s="249"/>
      <c r="K123" s="249"/>
    </row>
    <row r="124" spans="1:11" s="228" customFormat="1" x14ac:dyDescent="0.2">
      <c r="A124" s="255" t="s">
        <v>301</v>
      </c>
      <c r="B124" s="286" t="s">
        <v>302</v>
      </c>
      <c r="C124" s="284" t="s">
        <v>821</v>
      </c>
      <c r="D124" s="235">
        <f>D130+D132+D138</f>
        <v>131.20194301300003</v>
      </c>
      <c r="E124" s="347">
        <f>E125+E129+E130+E131+E132+E133+E134+E135+E138</f>
        <v>22.79799999999997</v>
      </c>
      <c r="F124" s="235">
        <f t="shared" si="5"/>
        <v>-108.40394301300006</v>
      </c>
      <c r="G124" s="235">
        <f>F124/D124*100</f>
        <v>-82.623732944457203</v>
      </c>
      <c r="H124" s="285" t="s">
        <v>340</v>
      </c>
      <c r="I124" s="248"/>
      <c r="J124" s="249"/>
      <c r="K124" s="249"/>
    </row>
    <row r="125" spans="1:11" s="228" customFormat="1" x14ac:dyDescent="0.2">
      <c r="A125" s="255" t="s">
        <v>32</v>
      </c>
      <c r="B125" s="256" t="s">
        <v>171</v>
      </c>
      <c r="C125" s="284" t="s">
        <v>821</v>
      </c>
      <c r="D125" s="239" t="s">
        <v>340</v>
      </c>
      <c r="E125" s="347"/>
      <c r="F125" s="235" t="s">
        <v>340</v>
      </c>
      <c r="G125" s="258" t="s">
        <v>340</v>
      </c>
      <c r="H125" s="285" t="s">
        <v>340</v>
      </c>
      <c r="I125" s="248"/>
      <c r="J125" s="249"/>
      <c r="K125" s="249"/>
    </row>
    <row r="126" spans="1:11" s="228" customFormat="1" ht="22.5" x14ac:dyDescent="0.2">
      <c r="A126" s="255" t="s">
        <v>303</v>
      </c>
      <c r="B126" s="268" t="s">
        <v>172</v>
      </c>
      <c r="C126" s="284" t="s">
        <v>821</v>
      </c>
      <c r="D126" s="239" t="s">
        <v>340</v>
      </c>
      <c r="E126" s="347"/>
      <c r="F126" s="235" t="s">
        <v>340</v>
      </c>
      <c r="G126" s="258" t="s">
        <v>340</v>
      </c>
      <c r="H126" s="285" t="s">
        <v>340</v>
      </c>
      <c r="I126" s="248"/>
      <c r="J126" s="249"/>
      <c r="K126" s="249"/>
    </row>
    <row r="127" spans="1:11" s="228" customFormat="1" ht="22.5" x14ac:dyDescent="0.2">
      <c r="A127" s="255" t="s">
        <v>304</v>
      </c>
      <c r="B127" s="268" t="s">
        <v>173</v>
      </c>
      <c r="C127" s="284" t="s">
        <v>821</v>
      </c>
      <c r="D127" s="239" t="s">
        <v>340</v>
      </c>
      <c r="E127" s="347"/>
      <c r="F127" s="235" t="s">
        <v>340</v>
      </c>
      <c r="G127" s="258" t="s">
        <v>340</v>
      </c>
      <c r="H127" s="285" t="s">
        <v>340</v>
      </c>
      <c r="I127" s="248"/>
      <c r="J127" s="249"/>
      <c r="K127" s="249"/>
    </row>
    <row r="128" spans="1:11" s="228" customFormat="1" ht="22.5" x14ac:dyDescent="0.2">
      <c r="A128" s="255" t="s">
        <v>305</v>
      </c>
      <c r="B128" s="268" t="s">
        <v>174</v>
      </c>
      <c r="C128" s="284" t="s">
        <v>821</v>
      </c>
      <c r="D128" s="239" t="s">
        <v>340</v>
      </c>
      <c r="E128" s="349"/>
      <c r="F128" s="235" t="s">
        <v>340</v>
      </c>
      <c r="G128" s="258" t="s">
        <v>340</v>
      </c>
      <c r="H128" s="285" t="s">
        <v>340</v>
      </c>
      <c r="I128" s="248"/>
      <c r="J128" s="249"/>
      <c r="K128" s="249"/>
    </row>
    <row r="129" spans="1:11" s="228" customFormat="1" x14ac:dyDescent="0.2">
      <c r="A129" s="255" t="s">
        <v>33</v>
      </c>
      <c r="B129" s="269" t="s">
        <v>306</v>
      </c>
      <c r="C129" s="284" t="s">
        <v>821</v>
      </c>
      <c r="D129" s="239" t="s">
        <v>340</v>
      </c>
      <c r="E129" s="349"/>
      <c r="F129" s="235" t="s">
        <v>340</v>
      </c>
      <c r="G129" s="258" t="s">
        <v>340</v>
      </c>
      <c r="H129" s="285" t="s">
        <v>340</v>
      </c>
      <c r="I129" s="248"/>
      <c r="J129" s="249"/>
      <c r="K129" s="249"/>
    </row>
    <row r="130" spans="1:11" s="228" customFormat="1" x14ac:dyDescent="0.2">
      <c r="A130" s="255" t="s">
        <v>34</v>
      </c>
      <c r="B130" s="269" t="s">
        <v>307</v>
      </c>
      <c r="C130" s="284" t="s">
        <v>821</v>
      </c>
      <c r="D130" s="235">
        <f>D115*0.2</f>
        <v>125.46522208500004</v>
      </c>
      <c r="E130" s="349">
        <f>E115*0.2</f>
        <v>14.689991503999977</v>
      </c>
      <c r="F130" s="235">
        <f t="shared" si="5"/>
        <v>-110.77523058100006</v>
      </c>
      <c r="G130" s="235">
        <f>F130/D130*100</f>
        <v>-88.291582910483498</v>
      </c>
      <c r="H130" s="285" t="s">
        <v>340</v>
      </c>
      <c r="I130" s="248"/>
      <c r="J130" s="249"/>
      <c r="K130" s="249"/>
    </row>
    <row r="131" spans="1:11" s="228" customFormat="1" x14ac:dyDescent="0.2">
      <c r="A131" s="255" t="s">
        <v>35</v>
      </c>
      <c r="B131" s="269" t="s">
        <v>308</v>
      </c>
      <c r="C131" s="284" t="s">
        <v>821</v>
      </c>
      <c r="D131" s="239" t="s">
        <v>340</v>
      </c>
      <c r="E131" s="349"/>
      <c r="F131" s="235" t="s">
        <v>340</v>
      </c>
      <c r="G131" s="258" t="s">
        <v>340</v>
      </c>
      <c r="H131" s="285" t="s">
        <v>340</v>
      </c>
      <c r="I131" s="248"/>
      <c r="J131" s="249"/>
      <c r="K131" s="249"/>
    </row>
    <row r="132" spans="1:11" s="228" customFormat="1" x14ac:dyDescent="0.2">
      <c r="A132" s="255" t="s">
        <v>309</v>
      </c>
      <c r="B132" s="269" t="s">
        <v>310</v>
      </c>
      <c r="C132" s="284" t="s">
        <v>821</v>
      </c>
      <c r="D132" s="235">
        <f>D117*0.2</f>
        <v>-0.33348756800000001</v>
      </c>
      <c r="E132" s="349">
        <f>E117*0.2</f>
        <v>-0.91383333333333328</v>
      </c>
      <c r="F132" s="235">
        <f t="shared" si="5"/>
        <v>-0.58034576533333326</v>
      </c>
      <c r="G132" s="235">
        <f>F132/D132*100</f>
        <v>174.02320836539647</v>
      </c>
      <c r="H132" s="285" t="s">
        <v>340</v>
      </c>
      <c r="I132" s="248"/>
      <c r="J132" s="249"/>
      <c r="K132" s="249"/>
    </row>
    <row r="133" spans="1:11" s="228" customFormat="1" x14ac:dyDescent="0.2">
      <c r="A133" s="255" t="s">
        <v>311</v>
      </c>
      <c r="B133" s="269" t="s">
        <v>312</v>
      </c>
      <c r="C133" s="284" t="s">
        <v>821</v>
      </c>
      <c r="D133" s="239" t="s">
        <v>340</v>
      </c>
      <c r="E133" s="349"/>
      <c r="F133" s="235" t="s">
        <v>340</v>
      </c>
      <c r="G133" s="258" t="s">
        <v>340</v>
      </c>
      <c r="H133" s="285" t="s">
        <v>340</v>
      </c>
      <c r="I133" s="248"/>
      <c r="J133" s="249"/>
      <c r="K133" s="249"/>
    </row>
    <row r="134" spans="1:11" s="228" customFormat="1" x14ac:dyDescent="0.2">
      <c r="A134" s="255" t="s">
        <v>313</v>
      </c>
      <c r="B134" s="269" t="s">
        <v>314</v>
      </c>
      <c r="C134" s="284" t="s">
        <v>821</v>
      </c>
      <c r="D134" s="239" t="s">
        <v>340</v>
      </c>
      <c r="E134" s="349"/>
      <c r="F134" s="235" t="s">
        <v>340</v>
      </c>
      <c r="G134" s="258" t="s">
        <v>340</v>
      </c>
      <c r="H134" s="285" t="s">
        <v>340</v>
      </c>
      <c r="I134" s="248"/>
      <c r="J134" s="249"/>
      <c r="K134" s="249"/>
    </row>
    <row r="135" spans="1:11" s="228" customFormat="1" ht="22.5" x14ac:dyDescent="0.2">
      <c r="A135" s="255" t="s">
        <v>315</v>
      </c>
      <c r="B135" s="269" t="s">
        <v>185</v>
      </c>
      <c r="C135" s="284" t="s">
        <v>821</v>
      </c>
      <c r="D135" s="239" t="s">
        <v>340</v>
      </c>
      <c r="E135" s="349"/>
      <c r="F135" s="235" t="s">
        <v>340</v>
      </c>
      <c r="G135" s="258" t="s">
        <v>340</v>
      </c>
      <c r="H135" s="285" t="s">
        <v>340</v>
      </c>
      <c r="I135" s="248"/>
      <c r="J135" s="249"/>
      <c r="K135" s="249"/>
    </row>
    <row r="136" spans="1:11" s="228" customFormat="1" x14ac:dyDescent="0.2">
      <c r="A136" s="255" t="s">
        <v>316</v>
      </c>
      <c r="B136" s="263" t="s">
        <v>317</v>
      </c>
      <c r="C136" s="284" t="s">
        <v>821</v>
      </c>
      <c r="D136" s="239" t="s">
        <v>340</v>
      </c>
      <c r="E136" s="349"/>
      <c r="F136" s="235" t="s">
        <v>340</v>
      </c>
      <c r="G136" s="258" t="s">
        <v>340</v>
      </c>
      <c r="H136" s="285" t="s">
        <v>340</v>
      </c>
      <c r="I136" s="248"/>
      <c r="J136" s="249"/>
      <c r="K136" s="249"/>
    </row>
    <row r="137" spans="1:11" s="228" customFormat="1" x14ac:dyDescent="0.2">
      <c r="A137" s="255" t="s">
        <v>318</v>
      </c>
      <c r="B137" s="263" t="s">
        <v>96</v>
      </c>
      <c r="C137" s="284" t="s">
        <v>821</v>
      </c>
      <c r="D137" s="239" t="s">
        <v>340</v>
      </c>
      <c r="E137" s="349"/>
      <c r="F137" s="235" t="s">
        <v>340</v>
      </c>
      <c r="G137" s="258" t="s">
        <v>340</v>
      </c>
      <c r="H137" s="285" t="s">
        <v>340</v>
      </c>
      <c r="I137" s="248"/>
      <c r="J137" s="249"/>
      <c r="K137" s="249"/>
    </row>
    <row r="138" spans="1:11" s="228" customFormat="1" x14ac:dyDescent="0.2">
      <c r="A138" s="255" t="s">
        <v>319</v>
      </c>
      <c r="B138" s="269" t="s">
        <v>320</v>
      </c>
      <c r="C138" s="284" t="s">
        <v>821</v>
      </c>
      <c r="D138" s="235">
        <f>D123*0.2</f>
        <v>6.0702084959999993</v>
      </c>
      <c r="E138" s="349">
        <f>E123*0.2</f>
        <v>9.0218418293333258</v>
      </c>
      <c r="F138" s="235">
        <f t="shared" si="5"/>
        <v>2.9516333333333264</v>
      </c>
      <c r="G138" s="235">
        <f>F138/D138*100</f>
        <v>48.624908605335762</v>
      </c>
      <c r="H138" s="285" t="s">
        <v>340</v>
      </c>
      <c r="I138" s="248"/>
      <c r="J138" s="249"/>
      <c r="K138" s="249"/>
    </row>
    <row r="139" spans="1:11" s="228" customFormat="1" x14ac:dyDescent="0.2">
      <c r="A139" s="255" t="s">
        <v>321</v>
      </c>
      <c r="B139" s="286" t="s">
        <v>322</v>
      </c>
      <c r="C139" s="284" t="s">
        <v>821</v>
      </c>
      <c r="D139" s="235">
        <f>D145+D147+D153</f>
        <v>524.80777205200013</v>
      </c>
      <c r="E139" s="235">
        <f>E145+E147+E153</f>
        <v>85.523850325333228</v>
      </c>
      <c r="F139" s="235">
        <f t="shared" si="5"/>
        <v>-439.2839217266669</v>
      </c>
      <c r="G139" s="235">
        <f>F139/D139*100</f>
        <v>-83.703775957635941</v>
      </c>
      <c r="H139" s="285" t="s">
        <v>340</v>
      </c>
      <c r="I139" s="248"/>
      <c r="J139" s="249"/>
      <c r="K139" s="249"/>
    </row>
    <row r="140" spans="1:11" s="228" customFormat="1" x14ac:dyDescent="0.2">
      <c r="A140" s="255" t="s">
        <v>36</v>
      </c>
      <c r="B140" s="256" t="s">
        <v>171</v>
      </c>
      <c r="C140" s="284" t="s">
        <v>821</v>
      </c>
      <c r="D140" s="239" t="s">
        <v>340</v>
      </c>
      <c r="E140" s="347"/>
      <c r="F140" s="235" t="s">
        <v>340</v>
      </c>
      <c r="G140" s="258" t="s">
        <v>340</v>
      </c>
      <c r="H140" s="285" t="s">
        <v>340</v>
      </c>
      <c r="I140" s="248"/>
      <c r="J140" s="249"/>
      <c r="K140" s="249"/>
    </row>
    <row r="141" spans="1:11" s="228" customFormat="1" ht="22.5" x14ac:dyDescent="0.2">
      <c r="A141" s="255" t="s">
        <v>323</v>
      </c>
      <c r="B141" s="268" t="s">
        <v>172</v>
      </c>
      <c r="C141" s="284" t="s">
        <v>821</v>
      </c>
      <c r="D141" s="239" t="s">
        <v>340</v>
      </c>
      <c r="E141" s="347"/>
      <c r="F141" s="235" t="s">
        <v>340</v>
      </c>
      <c r="G141" s="258" t="s">
        <v>340</v>
      </c>
      <c r="H141" s="285" t="s">
        <v>340</v>
      </c>
      <c r="I141" s="248"/>
      <c r="J141" s="249"/>
      <c r="K141" s="249"/>
    </row>
    <row r="142" spans="1:11" s="228" customFormat="1" ht="22.5" x14ac:dyDescent="0.2">
      <c r="A142" s="255" t="s">
        <v>324</v>
      </c>
      <c r="B142" s="268" t="s">
        <v>173</v>
      </c>
      <c r="C142" s="284" t="s">
        <v>821</v>
      </c>
      <c r="D142" s="239" t="s">
        <v>340</v>
      </c>
      <c r="E142" s="347"/>
      <c r="F142" s="235" t="s">
        <v>340</v>
      </c>
      <c r="G142" s="258" t="s">
        <v>340</v>
      </c>
      <c r="H142" s="285" t="s">
        <v>340</v>
      </c>
      <c r="I142" s="248"/>
      <c r="J142" s="249"/>
      <c r="K142" s="249"/>
    </row>
    <row r="143" spans="1:11" s="228" customFormat="1" ht="22.5" x14ac:dyDescent="0.2">
      <c r="A143" s="255" t="s">
        <v>325</v>
      </c>
      <c r="B143" s="268" t="s">
        <v>174</v>
      </c>
      <c r="C143" s="284" t="s">
        <v>821</v>
      </c>
      <c r="D143" s="239" t="s">
        <v>340</v>
      </c>
      <c r="E143" s="347"/>
      <c r="F143" s="235" t="s">
        <v>340</v>
      </c>
      <c r="G143" s="258" t="s">
        <v>340</v>
      </c>
      <c r="H143" s="285" t="s">
        <v>340</v>
      </c>
      <c r="I143" s="248"/>
      <c r="J143" s="249"/>
      <c r="K143" s="249"/>
    </row>
    <row r="144" spans="1:11" s="228" customFormat="1" x14ac:dyDescent="0.2">
      <c r="A144" s="255" t="s">
        <v>37</v>
      </c>
      <c r="B144" s="256" t="s">
        <v>175</v>
      </c>
      <c r="C144" s="284" t="s">
        <v>821</v>
      </c>
      <c r="D144" s="239" t="s">
        <v>340</v>
      </c>
      <c r="E144" s="347"/>
      <c r="F144" s="235" t="s">
        <v>340</v>
      </c>
      <c r="G144" s="258" t="s">
        <v>340</v>
      </c>
      <c r="H144" s="285" t="s">
        <v>340</v>
      </c>
      <c r="I144" s="248"/>
      <c r="J144" s="249"/>
      <c r="K144" s="249"/>
    </row>
    <row r="145" spans="1:11" s="228" customFormat="1" x14ac:dyDescent="0.2">
      <c r="A145" s="255" t="s">
        <v>38</v>
      </c>
      <c r="B145" s="256" t="s">
        <v>176</v>
      </c>
      <c r="C145" s="284" t="s">
        <v>821</v>
      </c>
      <c r="D145" s="235">
        <f>D115-D130</f>
        <v>501.86088834000009</v>
      </c>
      <c r="E145" s="235">
        <f>E115-E130</f>
        <v>58.759966015999908</v>
      </c>
      <c r="F145" s="235">
        <f t="shared" si="5"/>
        <v>-443.10092232400018</v>
      </c>
      <c r="G145" s="235">
        <f>F145/D145*100</f>
        <v>-88.291582910483498</v>
      </c>
      <c r="H145" s="285" t="s">
        <v>340</v>
      </c>
      <c r="I145" s="248"/>
      <c r="J145" s="249"/>
      <c r="K145" s="249"/>
    </row>
    <row r="146" spans="1:11" s="228" customFormat="1" x14ac:dyDescent="0.2">
      <c r="A146" s="255" t="s">
        <v>39</v>
      </c>
      <c r="B146" s="256" t="s">
        <v>177</v>
      </c>
      <c r="C146" s="284" t="s">
        <v>821</v>
      </c>
      <c r="D146" s="239" t="s">
        <v>340</v>
      </c>
      <c r="E146" s="347"/>
      <c r="F146" s="235" t="s">
        <v>340</v>
      </c>
      <c r="G146" s="258" t="s">
        <v>340</v>
      </c>
      <c r="H146" s="285" t="s">
        <v>340</v>
      </c>
      <c r="I146" s="248"/>
      <c r="J146" s="249"/>
      <c r="K146" s="249"/>
    </row>
    <row r="147" spans="1:11" s="228" customFormat="1" x14ac:dyDescent="0.2">
      <c r="A147" s="255" t="s">
        <v>326</v>
      </c>
      <c r="B147" s="260" t="s">
        <v>179</v>
      </c>
      <c r="C147" s="284" t="s">
        <v>821</v>
      </c>
      <c r="D147" s="235">
        <f>D117-D132</f>
        <v>-1.3339502719999998</v>
      </c>
      <c r="E147" s="347">
        <f>E117-E132</f>
        <v>-3.6553333333333327</v>
      </c>
      <c r="F147" s="235">
        <f t="shared" si="5"/>
        <v>-2.3213830613333331</v>
      </c>
      <c r="G147" s="235">
        <f>F147/D147*100</f>
        <v>174.0232083653965</v>
      </c>
      <c r="H147" s="285" t="s">
        <v>340</v>
      </c>
      <c r="I147" s="248"/>
      <c r="J147" s="249"/>
      <c r="K147" s="249"/>
    </row>
    <row r="148" spans="1:11" s="228" customFormat="1" x14ac:dyDescent="0.2">
      <c r="A148" s="255" t="s">
        <v>327</v>
      </c>
      <c r="B148" s="256" t="s">
        <v>181</v>
      </c>
      <c r="C148" s="284" t="s">
        <v>821</v>
      </c>
      <c r="D148" s="239" t="s">
        <v>340</v>
      </c>
      <c r="E148" s="347"/>
      <c r="F148" s="235" t="s">
        <v>340</v>
      </c>
      <c r="G148" s="258" t="s">
        <v>340</v>
      </c>
      <c r="H148" s="285" t="s">
        <v>340</v>
      </c>
      <c r="I148" s="248"/>
      <c r="J148" s="249"/>
      <c r="K148" s="249"/>
    </row>
    <row r="149" spans="1:11" s="228" customFormat="1" x14ac:dyDescent="0.2">
      <c r="A149" s="255" t="s">
        <v>328</v>
      </c>
      <c r="B149" s="256" t="s">
        <v>183</v>
      </c>
      <c r="C149" s="284" t="s">
        <v>821</v>
      </c>
      <c r="D149" s="239" t="s">
        <v>340</v>
      </c>
      <c r="E149" s="347"/>
      <c r="F149" s="235" t="s">
        <v>340</v>
      </c>
      <c r="G149" s="258" t="s">
        <v>340</v>
      </c>
      <c r="H149" s="285" t="s">
        <v>340</v>
      </c>
      <c r="I149" s="248"/>
      <c r="J149" s="249"/>
      <c r="K149" s="249"/>
    </row>
    <row r="150" spans="1:11" s="228" customFormat="1" ht="22.5" x14ac:dyDescent="0.2">
      <c r="A150" s="255" t="s">
        <v>329</v>
      </c>
      <c r="B150" s="260" t="s">
        <v>185</v>
      </c>
      <c r="C150" s="284" t="s">
        <v>821</v>
      </c>
      <c r="D150" s="239" t="s">
        <v>340</v>
      </c>
      <c r="E150" s="347"/>
      <c r="F150" s="235" t="s">
        <v>340</v>
      </c>
      <c r="G150" s="258" t="s">
        <v>340</v>
      </c>
      <c r="H150" s="285" t="s">
        <v>340</v>
      </c>
      <c r="I150" s="248"/>
      <c r="J150" s="249"/>
      <c r="K150" s="249"/>
    </row>
    <row r="151" spans="1:11" s="228" customFormat="1" x14ac:dyDescent="0.2">
      <c r="A151" s="255" t="s">
        <v>330</v>
      </c>
      <c r="B151" s="263" t="s">
        <v>95</v>
      </c>
      <c r="C151" s="284" t="s">
        <v>821</v>
      </c>
      <c r="D151" s="239" t="s">
        <v>340</v>
      </c>
      <c r="E151" s="347"/>
      <c r="F151" s="235" t="s">
        <v>340</v>
      </c>
      <c r="G151" s="258" t="s">
        <v>340</v>
      </c>
      <c r="H151" s="285" t="s">
        <v>340</v>
      </c>
      <c r="I151" s="248"/>
      <c r="J151" s="249"/>
      <c r="K151" s="249"/>
    </row>
    <row r="152" spans="1:11" s="228" customFormat="1" x14ac:dyDescent="0.2">
      <c r="A152" s="255" t="s">
        <v>331</v>
      </c>
      <c r="B152" s="263" t="s">
        <v>96</v>
      </c>
      <c r="C152" s="284" t="s">
        <v>821</v>
      </c>
      <c r="D152" s="239" t="s">
        <v>340</v>
      </c>
      <c r="E152" s="347"/>
      <c r="F152" s="235" t="s">
        <v>340</v>
      </c>
      <c r="G152" s="258" t="s">
        <v>340</v>
      </c>
      <c r="H152" s="285" t="s">
        <v>340</v>
      </c>
      <c r="I152" s="248"/>
      <c r="J152" s="249"/>
      <c r="K152" s="249"/>
    </row>
    <row r="153" spans="1:11" s="228" customFormat="1" x14ac:dyDescent="0.2">
      <c r="A153" s="255" t="s">
        <v>332</v>
      </c>
      <c r="B153" s="256" t="s">
        <v>189</v>
      </c>
      <c r="C153" s="284" t="s">
        <v>821</v>
      </c>
      <c r="D153" s="235">
        <f>D123-D138</f>
        <v>24.280833983999997</v>
      </c>
      <c r="E153" s="347">
        <f>E123-E130</f>
        <v>30.419217642666652</v>
      </c>
      <c r="F153" s="235">
        <f t="shared" ref="F153" si="6">E153-D153</f>
        <v>6.1383836586666547</v>
      </c>
      <c r="G153" s="235">
        <f t="shared" ref="G153" si="7">F153/D153*100</f>
        <v>25.280777681325027</v>
      </c>
      <c r="H153" s="285" t="s">
        <v>340</v>
      </c>
      <c r="I153" s="248"/>
      <c r="J153" s="249"/>
      <c r="K153" s="249"/>
    </row>
    <row r="154" spans="1:11" s="228" customFormat="1" x14ac:dyDescent="0.2">
      <c r="A154" s="255" t="s">
        <v>333</v>
      </c>
      <c r="B154" s="286" t="s">
        <v>334</v>
      </c>
      <c r="C154" s="284" t="s">
        <v>821</v>
      </c>
      <c r="D154" s="241" t="s">
        <v>340</v>
      </c>
      <c r="E154" s="353" t="s">
        <v>340</v>
      </c>
      <c r="F154" s="241" t="s">
        <v>340</v>
      </c>
      <c r="G154" s="241" t="s">
        <v>340</v>
      </c>
      <c r="H154" s="285" t="s">
        <v>340</v>
      </c>
      <c r="I154" s="248"/>
      <c r="J154" s="249"/>
      <c r="K154" s="249"/>
    </row>
    <row r="155" spans="1:11" s="228" customFormat="1" x14ac:dyDescent="0.2">
      <c r="A155" s="255" t="s">
        <v>40</v>
      </c>
      <c r="B155" s="269" t="s">
        <v>335</v>
      </c>
      <c r="C155" s="284" t="s">
        <v>821</v>
      </c>
      <c r="D155" s="258">
        <f>D139</f>
        <v>524.80777205200013</v>
      </c>
      <c r="E155" s="353">
        <v>0</v>
      </c>
      <c r="F155" s="235">
        <f t="shared" ref="F155" si="8">E155-D155</f>
        <v>-524.80777205200013</v>
      </c>
      <c r="G155" s="235">
        <f t="shared" ref="G155" si="9">F155/D155*100</f>
        <v>-100</v>
      </c>
      <c r="H155" s="285" t="s">
        <v>340</v>
      </c>
      <c r="I155" s="248"/>
      <c r="J155" s="249"/>
      <c r="K155" s="249"/>
    </row>
    <row r="156" spans="1:11" s="228" customFormat="1" x14ac:dyDescent="0.2">
      <c r="A156" s="255" t="s">
        <v>41</v>
      </c>
      <c r="B156" s="269" t="s">
        <v>336</v>
      </c>
      <c r="C156" s="284" t="s">
        <v>821</v>
      </c>
      <c r="D156" s="241" t="s">
        <v>340</v>
      </c>
      <c r="E156" s="353" t="s">
        <v>340</v>
      </c>
      <c r="F156" s="241" t="s">
        <v>340</v>
      </c>
      <c r="G156" s="241" t="s">
        <v>340</v>
      </c>
      <c r="H156" s="285" t="s">
        <v>340</v>
      </c>
      <c r="I156" s="248"/>
      <c r="J156" s="249"/>
      <c r="K156" s="249"/>
    </row>
    <row r="157" spans="1:11" s="228" customFormat="1" x14ac:dyDescent="0.2">
      <c r="A157" s="255" t="s">
        <v>42</v>
      </c>
      <c r="B157" s="269" t="s">
        <v>337</v>
      </c>
      <c r="C157" s="284" t="s">
        <v>821</v>
      </c>
      <c r="D157" s="241" t="s">
        <v>340</v>
      </c>
      <c r="E157" s="353" t="s">
        <v>340</v>
      </c>
      <c r="F157" s="241" t="s">
        <v>340</v>
      </c>
      <c r="G157" s="241" t="s">
        <v>340</v>
      </c>
      <c r="H157" s="285" t="s">
        <v>340</v>
      </c>
      <c r="I157" s="248"/>
      <c r="J157" s="249"/>
      <c r="K157" s="249"/>
    </row>
    <row r="158" spans="1:11" s="228" customFormat="1" ht="12" thickBot="1" x14ac:dyDescent="0.25">
      <c r="A158" s="287" t="s">
        <v>43</v>
      </c>
      <c r="B158" s="288" t="s">
        <v>338</v>
      </c>
      <c r="C158" s="289" t="s">
        <v>821</v>
      </c>
      <c r="D158" s="242" t="s">
        <v>340</v>
      </c>
      <c r="E158" s="353" t="s">
        <v>340</v>
      </c>
      <c r="F158" s="242" t="s">
        <v>340</v>
      </c>
      <c r="G158" s="242" t="s">
        <v>340</v>
      </c>
      <c r="H158" s="290" t="s">
        <v>340</v>
      </c>
      <c r="I158" s="248"/>
      <c r="J158" s="249"/>
      <c r="K158" s="249"/>
    </row>
    <row r="159" spans="1:11" s="228" customFormat="1" ht="12" thickBot="1" x14ac:dyDescent="0.25">
      <c r="A159" s="287" t="s">
        <v>339</v>
      </c>
      <c r="B159" s="288" t="s">
        <v>242</v>
      </c>
      <c r="C159" s="289" t="s">
        <v>340</v>
      </c>
      <c r="D159" s="242"/>
      <c r="E159" s="354"/>
      <c r="F159" s="242"/>
      <c r="G159" s="242"/>
      <c r="H159" s="290"/>
      <c r="I159" s="248"/>
      <c r="J159" s="249"/>
      <c r="K159" s="249"/>
    </row>
    <row r="160" spans="1:11" s="228" customFormat="1" ht="22.5" x14ac:dyDescent="0.2">
      <c r="A160" s="255" t="s">
        <v>44</v>
      </c>
      <c r="B160" s="269" t="s">
        <v>341</v>
      </c>
      <c r="C160" s="257" t="s">
        <v>821</v>
      </c>
      <c r="D160" s="235">
        <f>D109+D105+D69</f>
        <v>779.61059794499999</v>
      </c>
      <c r="E160" s="347">
        <f>E109+E105+E69</f>
        <v>225.49099999999987</v>
      </c>
      <c r="F160" s="235">
        <f>E160-D160</f>
        <v>-554.11959794500012</v>
      </c>
      <c r="G160" s="235">
        <f>F160/D160*100</f>
        <v>-71.076457837492384</v>
      </c>
      <c r="H160" s="292" t="s">
        <v>340</v>
      </c>
      <c r="I160" s="248"/>
      <c r="J160" s="249"/>
      <c r="K160" s="249"/>
    </row>
    <row r="161" spans="1:11" s="228" customFormat="1" x14ac:dyDescent="0.2">
      <c r="A161" s="255" t="s">
        <v>45</v>
      </c>
      <c r="B161" s="269" t="s">
        <v>342</v>
      </c>
      <c r="C161" s="257" t="s">
        <v>821</v>
      </c>
      <c r="D161" s="241" t="s">
        <v>340</v>
      </c>
      <c r="E161" s="353"/>
      <c r="F161" s="241" t="s">
        <v>340</v>
      </c>
      <c r="G161" s="241" t="s">
        <v>340</v>
      </c>
      <c r="H161" s="285" t="s">
        <v>340</v>
      </c>
      <c r="I161" s="248"/>
      <c r="J161" s="249"/>
      <c r="K161" s="249"/>
    </row>
    <row r="162" spans="1:11" s="228" customFormat="1" x14ac:dyDescent="0.2">
      <c r="A162" s="255" t="s">
        <v>343</v>
      </c>
      <c r="B162" s="268" t="s">
        <v>344</v>
      </c>
      <c r="C162" s="257" t="s">
        <v>821</v>
      </c>
      <c r="D162" s="241" t="s">
        <v>340</v>
      </c>
      <c r="E162" s="353"/>
      <c r="F162" s="241" t="s">
        <v>340</v>
      </c>
      <c r="G162" s="241" t="s">
        <v>340</v>
      </c>
      <c r="H162" s="285" t="s">
        <v>340</v>
      </c>
      <c r="I162" s="248"/>
      <c r="J162" s="249"/>
      <c r="K162" s="249"/>
    </row>
    <row r="163" spans="1:11" s="228" customFormat="1" x14ac:dyDescent="0.2">
      <c r="A163" s="255" t="s">
        <v>46</v>
      </c>
      <c r="B163" s="269" t="s">
        <v>345</v>
      </c>
      <c r="C163" s="257" t="s">
        <v>821</v>
      </c>
      <c r="D163" s="241">
        <v>0</v>
      </c>
      <c r="E163" s="353"/>
      <c r="F163" s="241" t="s">
        <v>340</v>
      </c>
      <c r="G163" s="241" t="s">
        <v>340</v>
      </c>
      <c r="H163" s="285" t="s">
        <v>340</v>
      </c>
      <c r="I163" s="248"/>
      <c r="J163" s="249"/>
      <c r="K163" s="249"/>
    </row>
    <row r="164" spans="1:11" s="228" customFormat="1" x14ac:dyDescent="0.2">
      <c r="A164" s="274" t="s">
        <v>346</v>
      </c>
      <c r="B164" s="268" t="s">
        <v>347</v>
      </c>
      <c r="C164" s="257" t="s">
        <v>821</v>
      </c>
      <c r="D164" s="241" t="s">
        <v>340</v>
      </c>
      <c r="E164" s="353"/>
      <c r="F164" s="241" t="s">
        <v>340</v>
      </c>
      <c r="G164" s="241" t="s">
        <v>340</v>
      </c>
      <c r="H164" s="285" t="s">
        <v>340</v>
      </c>
      <c r="I164" s="248"/>
      <c r="J164" s="249"/>
      <c r="K164" s="249"/>
    </row>
    <row r="165" spans="1:11" s="228" customFormat="1" ht="34.5" thickBot="1" x14ac:dyDescent="0.25">
      <c r="A165" s="287" t="s">
        <v>47</v>
      </c>
      <c r="B165" s="288" t="s">
        <v>348</v>
      </c>
      <c r="C165" s="293" t="s">
        <v>340</v>
      </c>
      <c r="D165" s="294">
        <f>D163/D160</f>
        <v>0</v>
      </c>
      <c r="E165" s="355"/>
      <c r="F165" s="295">
        <f>E165-D165</f>
        <v>0</v>
      </c>
      <c r="G165" s="295">
        <v>0</v>
      </c>
      <c r="H165" s="296" t="s">
        <v>340</v>
      </c>
      <c r="I165" s="248"/>
      <c r="J165" s="249"/>
      <c r="K165" s="249"/>
    </row>
    <row r="166" spans="1:11" s="228" customFormat="1" ht="12" thickBot="1" x14ac:dyDescent="0.25">
      <c r="A166" s="495" t="s">
        <v>349</v>
      </c>
      <c r="B166" s="496"/>
      <c r="C166" s="496"/>
      <c r="D166" s="496"/>
      <c r="E166" s="496"/>
      <c r="F166" s="496"/>
      <c r="G166" s="496"/>
      <c r="H166" s="497"/>
      <c r="I166" s="248"/>
      <c r="J166" s="249"/>
      <c r="K166" s="249"/>
    </row>
    <row r="167" spans="1:11" s="228" customFormat="1" x14ac:dyDescent="0.2">
      <c r="A167" s="250" t="s">
        <v>350</v>
      </c>
      <c r="B167" s="251" t="s">
        <v>351</v>
      </c>
      <c r="C167" s="252" t="s">
        <v>821</v>
      </c>
      <c r="D167" s="237">
        <v>711.43</v>
      </c>
      <c r="E167" s="352">
        <f>E173+E175+E184</f>
        <v>1053.454</v>
      </c>
      <c r="F167" s="281">
        <f>E167-D167</f>
        <v>342.024</v>
      </c>
      <c r="G167" s="281">
        <f>F167/D167*100</f>
        <v>48.075566113321059</v>
      </c>
      <c r="H167" s="297"/>
      <c r="I167" s="248"/>
      <c r="J167" s="249"/>
      <c r="K167" s="249"/>
    </row>
    <row r="168" spans="1:11" s="228" customFormat="1" x14ac:dyDescent="0.2">
      <c r="A168" s="255" t="s">
        <v>48</v>
      </c>
      <c r="B168" s="256" t="s">
        <v>171</v>
      </c>
      <c r="C168" s="257" t="s">
        <v>821</v>
      </c>
      <c r="D168" s="241" t="s">
        <v>340</v>
      </c>
      <c r="E168" s="353" t="s">
        <v>340</v>
      </c>
      <c r="F168" s="241" t="s">
        <v>340</v>
      </c>
      <c r="G168" s="258" t="s">
        <v>340</v>
      </c>
      <c r="H168" s="285" t="s">
        <v>340</v>
      </c>
      <c r="I168" s="248"/>
      <c r="J168" s="249"/>
      <c r="K168" s="249"/>
    </row>
    <row r="169" spans="1:11" s="228" customFormat="1" ht="22.5" x14ac:dyDescent="0.2">
      <c r="A169" s="255" t="s">
        <v>352</v>
      </c>
      <c r="B169" s="268" t="s">
        <v>172</v>
      </c>
      <c r="C169" s="257" t="s">
        <v>821</v>
      </c>
      <c r="D169" s="241" t="s">
        <v>340</v>
      </c>
      <c r="E169" s="353" t="s">
        <v>340</v>
      </c>
      <c r="F169" s="241" t="s">
        <v>340</v>
      </c>
      <c r="G169" s="258" t="s">
        <v>340</v>
      </c>
      <c r="H169" s="285" t="s">
        <v>340</v>
      </c>
      <c r="I169" s="248"/>
      <c r="J169" s="249"/>
      <c r="K169" s="249"/>
    </row>
    <row r="170" spans="1:11" s="228" customFormat="1" ht="22.5" x14ac:dyDescent="0.2">
      <c r="A170" s="255" t="s">
        <v>353</v>
      </c>
      <c r="B170" s="268" t="s">
        <v>173</v>
      </c>
      <c r="C170" s="257" t="s">
        <v>821</v>
      </c>
      <c r="D170" s="241" t="s">
        <v>340</v>
      </c>
      <c r="E170" s="353" t="s">
        <v>340</v>
      </c>
      <c r="F170" s="241" t="s">
        <v>340</v>
      </c>
      <c r="G170" s="258" t="s">
        <v>340</v>
      </c>
      <c r="H170" s="285" t="s">
        <v>340</v>
      </c>
      <c r="I170" s="248"/>
      <c r="J170" s="249"/>
      <c r="K170" s="249"/>
    </row>
    <row r="171" spans="1:11" s="228" customFormat="1" ht="22.5" x14ac:dyDescent="0.2">
      <c r="A171" s="255" t="s">
        <v>354</v>
      </c>
      <c r="B171" s="268" t="s">
        <v>174</v>
      </c>
      <c r="C171" s="257" t="s">
        <v>821</v>
      </c>
      <c r="D171" s="241" t="s">
        <v>340</v>
      </c>
      <c r="E171" s="353" t="s">
        <v>340</v>
      </c>
      <c r="F171" s="241" t="s">
        <v>340</v>
      </c>
      <c r="G171" s="258" t="s">
        <v>340</v>
      </c>
      <c r="H171" s="285" t="s">
        <v>340</v>
      </c>
      <c r="I171" s="248"/>
      <c r="J171" s="249"/>
      <c r="K171" s="249"/>
    </row>
    <row r="172" spans="1:11" s="228" customFormat="1" x14ac:dyDescent="0.2">
      <c r="A172" s="255" t="s">
        <v>49</v>
      </c>
      <c r="B172" s="256" t="s">
        <v>175</v>
      </c>
      <c r="C172" s="257" t="s">
        <v>821</v>
      </c>
      <c r="D172" s="241" t="s">
        <v>340</v>
      </c>
      <c r="E172" s="353" t="s">
        <v>340</v>
      </c>
      <c r="F172" s="241" t="s">
        <v>340</v>
      </c>
      <c r="G172" s="258" t="s">
        <v>340</v>
      </c>
      <c r="H172" s="285" t="s">
        <v>340</v>
      </c>
      <c r="I172" s="248"/>
      <c r="J172" s="249"/>
      <c r="K172" s="249"/>
    </row>
    <row r="173" spans="1:11" s="228" customFormat="1" x14ac:dyDescent="0.2">
      <c r="A173" s="255" t="s">
        <v>50</v>
      </c>
      <c r="B173" s="256" t="s">
        <v>176</v>
      </c>
      <c r="C173" s="257" t="s">
        <v>821</v>
      </c>
      <c r="D173" s="264">
        <v>645.35</v>
      </c>
      <c r="E173" s="347">
        <f>E29</f>
        <v>973.14499999999998</v>
      </c>
      <c r="F173" s="235">
        <f>E173-D173</f>
        <v>327.79499999999996</v>
      </c>
      <c r="G173" s="235">
        <f>F173/D173*100</f>
        <v>50.793367939877577</v>
      </c>
      <c r="H173" s="298"/>
      <c r="I173" s="248"/>
      <c r="J173" s="249"/>
      <c r="K173" s="249"/>
    </row>
    <row r="174" spans="1:11" s="228" customFormat="1" x14ac:dyDescent="0.2">
      <c r="A174" s="255" t="s">
        <v>51</v>
      </c>
      <c r="B174" s="256" t="s">
        <v>177</v>
      </c>
      <c r="C174" s="257" t="s">
        <v>821</v>
      </c>
      <c r="D174" s="241" t="s">
        <v>340</v>
      </c>
      <c r="E174" s="353" t="s">
        <v>340</v>
      </c>
      <c r="F174" s="241" t="s">
        <v>340</v>
      </c>
      <c r="G174" s="258" t="s">
        <v>340</v>
      </c>
      <c r="H174" s="285" t="s">
        <v>340</v>
      </c>
      <c r="I174" s="248"/>
      <c r="J174" s="249"/>
      <c r="K174" s="249"/>
    </row>
    <row r="175" spans="1:11" s="228" customFormat="1" x14ac:dyDescent="0.2">
      <c r="A175" s="255" t="s">
        <v>355</v>
      </c>
      <c r="B175" s="256" t="s">
        <v>179</v>
      </c>
      <c r="C175" s="257" t="s">
        <v>821</v>
      </c>
      <c r="D175" s="262">
        <v>8.59</v>
      </c>
      <c r="E175" s="347">
        <f>E31</f>
        <v>15.430833333333334</v>
      </c>
      <c r="F175" s="235">
        <f>E175-D175</f>
        <v>6.8408333333333342</v>
      </c>
      <c r="G175" s="235">
        <f>F175/D175*100</f>
        <v>79.63717500970121</v>
      </c>
      <c r="H175" s="298"/>
      <c r="I175" s="248"/>
      <c r="J175" s="249"/>
      <c r="K175" s="249"/>
    </row>
    <row r="176" spans="1:11" s="228" customFormat="1" x14ac:dyDescent="0.2">
      <c r="A176" s="255" t="s">
        <v>356</v>
      </c>
      <c r="B176" s="256" t="s">
        <v>181</v>
      </c>
      <c r="C176" s="257" t="s">
        <v>821</v>
      </c>
      <c r="D176" s="241" t="s">
        <v>340</v>
      </c>
      <c r="E176" s="353" t="s">
        <v>340</v>
      </c>
      <c r="F176" s="241" t="s">
        <v>340</v>
      </c>
      <c r="G176" s="241" t="s">
        <v>340</v>
      </c>
      <c r="H176" s="285" t="s">
        <v>340</v>
      </c>
      <c r="I176" s="248"/>
      <c r="J176" s="249"/>
      <c r="K176" s="249"/>
    </row>
    <row r="177" spans="1:11" s="228" customFormat="1" x14ac:dyDescent="0.2">
      <c r="A177" s="255" t="s">
        <v>357</v>
      </c>
      <c r="B177" s="256" t="s">
        <v>183</v>
      </c>
      <c r="C177" s="257" t="s">
        <v>821</v>
      </c>
      <c r="D177" s="241" t="s">
        <v>340</v>
      </c>
      <c r="E177" s="353" t="s">
        <v>340</v>
      </c>
      <c r="F177" s="241" t="s">
        <v>340</v>
      </c>
      <c r="G177" s="241" t="s">
        <v>340</v>
      </c>
      <c r="H177" s="285" t="s">
        <v>340</v>
      </c>
      <c r="I177" s="248"/>
      <c r="J177" s="249"/>
      <c r="K177" s="249"/>
    </row>
    <row r="178" spans="1:11" s="228" customFormat="1" ht="22.5" x14ac:dyDescent="0.2">
      <c r="A178" s="255" t="s">
        <v>358</v>
      </c>
      <c r="B178" s="260" t="s">
        <v>185</v>
      </c>
      <c r="C178" s="257" t="s">
        <v>821</v>
      </c>
      <c r="D178" s="241" t="s">
        <v>340</v>
      </c>
      <c r="E178" s="353" t="s">
        <v>340</v>
      </c>
      <c r="F178" s="241" t="s">
        <v>340</v>
      </c>
      <c r="G178" s="241" t="s">
        <v>340</v>
      </c>
      <c r="H178" s="285" t="s">
        <v>340</v>
      </c>
      <c r="I178" s="248"/>
      <c r="J178" s="249"/>
      <c r="K178" s="249"/>
    </row>
    <row r="179" spans="1:11" s="228" customFormat="1" x14ac:dyDescent="0.2">
      <c r="A179" s="255" t="s">
        <v>359</v>
      </c>
      <c r="B179" s="263" t="s">
        <v>95</v>
      </c>
      <c r="C179" s="257" t="s">
        <v>821</v>
      </c>
      <c r="D179" s="241" t="s">
        <v>340</v>
      </c>
      <c r="E179" s="353" t="s">
        <v>340</v>
      </c>
      <c r="F179" s="241" t="s">
        <v>340</v>
      </c>
      <c r="G179" s="241" t="s">
        <v>340</v>
      </c>
      <c r="H179" s="285" t="s">
        <v>340</v>
      </c>
      <c r="I179" s="248"/>
      <c r="J179" s="249"/>
      <c r="K179" s="249"/>
    </row>
    <row r="180" spans="1:11" s="228" customFormat="1" x14ac:dyDescent="0.2">
      <c r="A180" s="255" t="s">
        <v>360</v>
      </c>
      <c r="B180" s="263" t="s">
        <v>96</v>
      </c>
      <c r="C180" s="257" t="s">
        <v>821</v>
      </c>
      <c r="D180" s="241" t="s">
        <v>340</v>
      </c>
      <c r="E180" s="353" t="s">
        <v>340</v>
      </c>
      <c r="F180" s="241" t="s">
        <v>340</v>
      </c>
      <c r="G180" s="241" t="s">
        <v>340</v>
      </c>
      <c r="H180" s="285" t="s">
        <v>340</v>
      </c>
      <c r="I180" s="248"/>
      <c r="J180" s="249"/>
      <c r="K180" s="249"/>
    </row>
    <row r="181" spans="1:11" s="228" customFormat="1" ht="22.5" x14ac:dyDescent="0.2">
      <c r="A181" s="255" t="s">
        <v>361</v>
      </c>
      <c r="B181" s="269" t="s">
        <v>362</v>
      </c>
      <c r="C181" s="257" t="s">
        <v>821</v>
      </c>
      <c r="D181" s="241" t="s">
        <v>340</v>
      </c>
      <c r="E181" s="353" t="s">
        <v>340</v>
      </c>
      <c r="F181" s="241" t="s">
        <v>340</v>
      </c>
      <c r="G181" s="241" t="s">
        <v>340</v>
      </c>
      <c r="H181" s="285" t="s">
        <v>340</v>
      </c>
      <c r="I181" s="248"/>
      <c r="J181" s="249"/>
      <c r="K181" s="249"/>
    </row>
    <row r="182" spans="1:11" s="228" customFormat="1" x14ac:dyDescent="0.2">
      <c r="A182" s="255" t="s">
        <v>363</v>
      </c>
      <c r="B182" s="268" t="s">
        <v>364</v>
      </c>
      <c r="C182" s="257" t="s">
        <v>821</v>
      </c>
      <c r="D182" s="241" t="s">
        <v>340</v>
      </c>
      <c r="E182" s="353" t="s">
        <v>340</v>
      </c>
      <c r="F182" s="241" t="s">
        <v>340</v>
      </c>
      <c r="G182" s="241" t="s">
        <v>340</v>
      </c>
      <c r="H182" s="285" t="s">
        <v>340</v>
      </c>
      <c r="I182" s="248"/>
      <c r="J182" s="249"/>
      <c r="K182" s="249"/>
    </row>
    <row r="183" spans="1:11" s="228" customFormat="1" ht="22.5" x14ac:dyDescent="0.2">
      <c r="A183" s="255" t="s">
        <v>365</v>
      </c>
      <c r="B183" s="268" t="s">
        <v>366</v>
      </c>
      <c r="C183" s="257" t="s">
        <v>821</v>
      </c>
      <c r="D183" s="241" t="s">
        <v>340</v>
      </c>
      <c r="E183" s="353" t="s">
        <v>340</v>
      </c>
      <c r="F183" s="241" t="s">
        <v>340</v>
      </c>
      <c r="G183" s="241" t="s">
        <v>340</v>
      </c>
      <c r="H183" s="285" t="s">
        <v>340</v>
      </c>
      <c r="I183" s="248"/>
      <c r="J183" s="249"/>
      <c r="K183" s="249"/>
    </row>
    <row r="184" spans="1:11" s="228" customFormat="1" x14ac:dyDescent="0.2">
      <c r="A184" s="255" t="s">
        <v>367</v>
      </c>
      <c r="B184" s="256" t="s">
        <v>189</v>
      </c>
      <c r="C184" s="257" t="s">
        <v>821</v>
      </c>
      <c r="D184" s="262">
        <v>57.48</v>
      </c>
      <c r="E184" s="347">
        <f>E37</f>
        <v>64.87816666666663</v>
      </c>
      <c r="F184" s="235">
        <f>E184-D184</f>
        <v>7.3981666666666328</v>
      </c>
      <c r="G184" s="235">
        <f>F184/D184*100</f>
        <v>12.870853630248144</v>
      </c>
      <c r="H184" s="298"/>
      <c r="I184" s="248"/>
      <c r="J184" s="249"/>
      <c r="K184" s="249"/>
    </row>
    <row r="185" spans="1:11" s="228" customFormat="1" x14ac:dyDescent="0.2">
      <c r="A185" s="255" t="s">
        <v>368</v>
      </c>
      <c r="B185" s="286" t="s">
        <v>369</v>
      </c>
      <c r="C185" s="257" t="s">
        <v>821</v>
      </c>
      <c r="D185" s="265">
        <v>602.64</v>
      </c>
      <c r="E185" s="349">
        <v>503.03943219000001</v>
      </c>
      <c r="F185" s="235">
        <f>E185-D185</f>
        <v>-99.600567809999973</v>
      </c>
      <c r="G185" s="235">
        <f>F185/D185*100</f>
        <v>-16.527374188570288</v>
      </c>
      <c r="H185" s="298"/>
      <c r="I185" s="266"/>
      <c r="J185" s="249"/>
      <c r="K185" s="249"/>
    </row>
    <row r="186" spans="1:11" s="228" customFormat="1" x14ac:dyDescent="0.2">
      <c r="A186" s="255" t="s">
        <v>370</v>
      </c>
      <c r="B186" s="269" t="s">
        <v>371</v>
      </c>
      <c r="C186" s="257" t="s">
        <v>821</v>
      </c>
      <c r="D186" s="264">
        <v>5.09</v>
      </c>
      <c r="E186" s="347">
        <f>E54</f>
        <v>7.56</v>
      </c>
      <c r="F186" s="235">
        <f>E186-D186</f>
        <v>2.4699999999999998</v>
      </c>
      <c r="G186" s="235">
        <f>F186/D186*100</f>
        <v>48.52652259332023</v>
      </c>
      <c r="H186" s="298"/>
      <c r="I186" s="248"/>
      <c r="J186" s="249"/>
      <c r="K186" s="249"/>
    </row>
    <row r="187" spans="1:11" s="228" customFormat="1" x14ac:dyDescent="0.2">
      <c r="A187" s="255" t="s">
        <v>372</v>
      </c>
      <c r="B187" s="269" t="s">
        <v>373</v>
      </c>
      <c r="C187" s="257" t="s">
        <v>821</v>
      </c>
      <c r="D187" s="264">
        <v>270.81</v>
      </c>
      <c r="E187" s="347">
        <f>E55</f>
        <v>335.05</v>
      </c>
      <c r="F187" s="235">
        <f>E187-D187</f>
        <v>64.240000000000009</v>
      </c>
      <c r="G187" s="235">
        <f>F187/D187*100</f>
        <v>23.721428307669587</v>
      </c>
      <c r="H187" s="298"/>
      <c r="I187" s="248"/>
      <c r="J187" s="249"/>
      <c r="K187" s="249"/>
    </row>
    <row r="188" spans="1:11" s="228" customFormat="1" x14ac:dyDescent="0.2">
      <c r="A188" s="255" t="s">
        <v>374</v>
      </c>
      <c r="B188" s="268" t="s">
        <v>375</v>
      </c>
      <c r="C188" s="257" t="s">
        <v>821</v>
      </c>
      <c r="D188" s="241" t="s">
        <v>340</v>
      </c>
      <c r="E188" s="353" t="s">
        <v>340</v>
      </c>
      <c r="F188" s="241" t="s">
        <v>340</v>
      </c>
      <c r="G188" s="241" t="s">
        <v>340</v>
      </c>
      <c r="H188" s="285" t="s">
        <v>340</v>
      </c>
      <c r="I188" s="248"/>
      <c r="J188" s="249"/>
      <c r="K188" s="249"/>
    </row>
    <row r="189" spans="1:11" s="228" customFormat="1" x14ac:dyDescent="0.2">
      <c r="A189" s="255" t="s">
        <v>376</v>
      </c>
      <c r="B189" s="268" t="s">
        <v>377</v>
      </c>
      <c r="C189" s="257" t="s">
        <v>821</v>
      </c>
      <c r="D189" s="264">
        <v>0</v>
      </c>
      <c r="E189" s="347">
        <v>0</v>
      </c>
      <c r="F189" s="235">
        <f>E189-D189</f>
        <v>0</v>
      </c>
      <c r="G189" s="235" t="s">
        <v>340</v>
      </c>
      <c r="H189" s="298"/>
      <c r="I189" s="248"/>
      <c r="J189" s="249"/>
      <c r="K189" s="249"/>
    </row>
    <row r="190" spans="1:11" s="228" customFormat="1" x14ac:dyDescent="0.2">
      <c r="A190" s="255" t="s">
        <v>378</v>
      </c>
      <c r="B190" s="268" t="s">
        <v>379</v>
      </c>
      <c r="C190" s="257" t="s">
        <v>821</v>
      </c>
      <c r="D190" s="264">
        <v>270.81</v>
      </c>
      <c r="E190" s="347">
        <f>E57</f>
        <v>335.05</v>
      </c>
      <c r="F190" s="235">
        <f>E190-D190</f>
        <v>64.240000000000009</v>
      </c>
      <c r="G190" s="235">
        <f>F190/D190*100</f>
        <v>23.721428307669587</v>
      </c>
      <c r="H190" s="298"/>
      <c r="I190" s="248"/>
      <c r="J190" s="249"/>
      <c r="K190" s="249"/>
    </row>
    <row r="191" spans="1:11" s="228" customFormat="1" ht="22.5" x14ac:dyDescent="0.2">
      <c r="A191" s="255" t="s">
        <v>380</v>
      </c>
      <c r="B191" s="269" t="s">
        <v>381</v>
      </c>
      <c r="C191" s="257" t="s">
        <v>821</v>
      </c>
      <c r="D191" s="241" t="s">
        <v>340</v>
      </c>
      <c r="E191" s="353" t="s">
        <v>340</v>
      </c>
      <c r="F191" s="241" t="s">
        <v>340</v>
      </c>
      <c r="G191" s="241" t="s">
        <v>340</v>
      </c>
      <c r="H191" s="285" t="s">
        <v>340</v>
      </c>
      <c r="I191" s="248"/>
      <c r="J191" s="249"/>
      <c r="K191" s="249"/>
    </row>
    <row r="192" spans="1:11" s="228" customFormat="1" ht="22.5" x14ac:dyDescent="0.2">
      <c r="A192" s="255" t="s">
        <v>382</v>
      </c>
      <c r="B192" s="269" t="s">
        <v>383</v>
      </c>
      <c r="C192" s="257" t="s">
        <v>821</v>
      </c>
      <c r="D192" s="241" t="s">
        <v>340</v>
      </c>
      <c r="E192" s="353" t="s">
        <v>340</v>
      </c>
      <c r="F192" s="241" t="s">
        <v>340</v>
      </c>
      <c r="G192" s="241" t="s">
        <v>340</v>
      </c>
      <c r="H192" s="285" t="s">
        <v>340</v>
      </c>
      <c r="I192" s="248"/>
      <c r="J192" s="249"/>
      <c r="K192" s="249"/>
    </row>
    <row r="193" spans="1:11" s="228" customFormat="1" x14ac:dyDescent="0.2">
      <c r="A193" s="255" t="s">
        <v>384</v>
      </c>
      <c r="B193" s="269" t="s">
        <v>385</v>
      </c>
      <c r="C193" s="257" t="s">
        <v>821</v>
      </c>
      <c r="D193" s="241" t="s">
        <v>340</v>
      </c>
      <c r="E193" s="353" t="s">
        <v>340</v>
      </c>
      <c r="F193" s="241" t="s">
        <v>340</v>
      </c>
      <c r="G193" s="241" t="s">
        <v>340</v>
      </c>
      <c r="H193" s="285" t="s">
        <v>340</v>
      </c>
      <c r="I193" s="248"/>
      <c r="J193" s="249"/>
      <c r="K193" s="249"/>
    </row>
    <row r="194" spans="1:11" s="228" customFormat="1" x14ac:dyDescent="0.2">
      <c r="A194" s="255" t="s">
        <v>386</v>
      </c>
      <c r="B194" s="269" t="s">
        <v>387</v>
      </c>
      <c r="C194" s="257" t="s">
        <v>821</v>
      </c>
      <c r="D194" s="264">
        <v>214.86</v>
      </c>
      <c r="E194" s="349">
        <f>E68/1.304</f>
        <v>197.68668994631906</v>
      </c>
      <c r="F194" s="235">
        <f t="shared" ref="F194:F200" si="10">E194-D194</f>
        <v>-17.17331005368095</v>
      </c>
      <c r="G194" s="235">
        <f t="shared" ref="G194:G200" si="11">F194/D194*100</f>
        <v>-7.9927906793637487</v>
      </c>
      <c r="H194" s="298"/>
      <c r="I194" s="248"/>
      <c r="J194" s="249"/>
      <c r="K194" s="249"/>
    </row>
    <row r="195" spans="1:11" s="228" customFormat="1" x14ac:dyDescent="0.2">
      <c r="A195" s="255" t="s">
        <v>388</v>
      </c>
      <c r="B195" s="269" t="s">
        <v>389</v>
      </c>
      <c r="C195" s="257" t="s">
        <v>821</v>
      </c>
      <c r="D195" s="264">
        <v>65.319999999999993</v>
      </c>
      <c r="E195" s="349">
        <f>E194*0.304</f>
        <v>60.096753743680992</v>
      </c>
      <c r="F195" s="235">
        <f t="shared" si="10"/>
        <v>-5.2232462563190012</v>
      </c>
      <c r="G195" s="235">
        <f t="shared" si="11"/>
        <v>-7.9963965957118823</v>
      </c>
      <c r="H195" s="298"/>
      <c r="I195" s="248"/>
      <c r="J195" s="249"/>
      <c r="K195" s="249"/>
    </row>
    <row r="196" spans="1:11" s="228" customFormat="1" x14ac:dyDescent="0.2">
      <c r="A196" s="255" t="s">
        <v>390</v>
      </c>
      <c r="B196" s="269" t="s">
        <v>391</v>
      </c>
      <c r="C196" s="257" t="s">
        <v>821</v>
      </c>
      <c r="D196" s="264">
        <v>21.57</v>
      </c>
      <c r="E196" s="349">
        <f>E70+9.26</f>
        <v>9.52</v>
      </c>
      <c r="F196" s="235">
        <f t="shared" si="10"/>
        <v>-12.05</v>
      </c>
      <c r="G196" s="235">
        <f t="shared" si="11"/>
        <v>-55.864626796476593</v>
      </c>
      <c r="H196" s="298"/>
      <c r="I196" s="248"/>
      <c r="J196" s="249"/>
      <c r="K196" s="249"/>
    </row>
    <row r="197" spans="1:11" s="228" customFormat="1" x14ac:dyDescent="0.2">
      <c r="A197" s="255" t="s">
        <v>392</v>
      </c>
      <c r="B197" s="268" t="s">
        <v>393</v>
      </c>
      <c r="C197" s="257" t="s">
        <v>821</v>
      </c>
      <c r="D197" s="264">
        <v>6.78</v>
      </c>
      <c r="E197" s="349">
        <v>9.26</v>
      </c>
      <c r="F197" s="235">
        <f t="shared" si="10"/>
        <v>2.4799999999999995</v>
      </c>
      <c r="G197" s="235">
        <f t="shared" si="11"/>
        <v>36.578171091445419</v>
      </c>
      <c r="H197" s="298"/>
      <c r="I197" s="248"/>
      <c r="J197" s="249"/>
      <c r="K197" s="249"/>
    </row>
    <row r="198" spans="1:11" s="228" customFormat="1" x14ac:dyDescent="0.2">
      <c r="A198" s="255" t="s">
        <v>394</v>
      </c>
      <c r="B198" s="269" t="s">
        <v>395</v>
      </c>
      <c r="C198" s="257" t="s">
        <v>821</v>
      </c>
      <c r="D198" s="264">
        <v>2.08</v>
      </c>
      <c r="E198" s="349">
        <f>E60</f>
        <v>0</v>
      </c>
      <c r="F198" s="235">
        <f t="shared" si="10"/>
        <v>-2.08</v>
      </c>
      <c r="G198" s="235">
        <f t="shared" si="11"/>
        <v>-100</v>
      </c>
      <c r="H198" s="298"/>
      <c r="I198" s="248"/>
      <c r="J198" s="249"/>
      <c r="K198" s="249"/>
    </row>
    <row r="199" spans="1:11" s="228" customFormat="1" x14ac:dyDescent="0.2">
      <c r="A199" s="255" t="s">
        <v>396</v>
      </c>
      <c r="B199" s="269" t="s">
        <v>397</v>
      </c>
      <c r="C199" s="257" t="s">
        <v>821</v>
      </c>
      <c r="D199" s="264">
        <v>0.23</v>
      </c>
      <c r="E199" s="347">
        <f>E62</f>
        <v>0</v>
      </c>
      <c r="F199" s="235">
        <f t="shared" si="10"/>
        <v>-0.23</v>
      </c>
      <c r="G199" s="235">
        <f t="shared" si="11"/>
        <v>-100</v>
      </c>
      <c r="H199" s="298"/>
      <c r="I199" s="248"/>
      <c r="J199" s="249"/>
      <c r="K199" s="249"/>
    </row>
    <row r="200" spans="1:11" s="228" customFormat="1" x14ac:dyDescent="0.2">
      <c r="A200" s="255" t="s">
        <v>398</v>
      </c>
      <c r="B200" s="269" t="s">
        <v>399</v>
      </c>
      <c r="C200" s="257" t="s">
        <v>821</v>
      </c>
      <c r="D200" s="264">
        <v>6.35</v>
      </c>
      <c r="E200" s="347">
        <f>E75</f>
        <v>8.61</v>
      </c>
      <c r="F200" s="235">
        <f t="shared" si="10"/>
        <v>2.2599999999999998</v>
      </c>
      <c r="G200" s="235">
        <f t="shared" si="11"/>
        <v>35.590551181102356</v>
      </c>
      <c r="H200" s="298"/>
      <c r="I200" s="248"/>
      <c r="J200" s="249"/>
      <c r="K200" s="249"/>
    </row>
    <row r="201" spans="1:11" s="228" customFormat="1" ht="33.75" x14ac:dyDescent="0.2">
      <c r="A201" s="255" t="s">
        <v>400</v>
      </c>
      <c r="B201" s="269" t="s">
        <v>401</v>
      </c>
      <c r="C201" s="257" t="s">
        <v>821</v>
      </c>
      <c r="D201" s="241" t="s">
        <v>340</v>
      </c>
      <c r="E201" s="353" t="s">
        <v>340</v>
      </c>
      <c r="F201" s="241" t="s">
        <v>340</v>
      </c>
      <c r="G201" s="241" t="s">
        <v>340</v>
      </c>
      <c r="H201" s="285" t="s">
        <v>340</v>
      </c>
      <c r="I201" s="248"/>
      <c r="J201" s="249"/>
      <c r="K201" s="249"/>
    </row>
    <row r="202" spans="1:11" s="228" customFormat="1" x14ac:dyDescent="0.2">
      <c r="A202" s="255" t="s">
        <v>402</v>
      </c>
      <c r="B202" s="269" t="s">
        <v>403</v>
      </c>
      <c r="C202" s="257" t="s">
        <v>821</v>
      </c>
      <c r="D202" s="264">
        <v>16.34</v>
      </c>
      <c r="E202" s="347">
        <f>E73</f>
        <v>17.086556309999999</v>
      </c>
      <c r="F202" s="235">
        <f>E202-D202</f>
        <v>0.746556309999999</v>
      </c>
      <c r="G202" s="235">
        <f>F202/D202*100</f>
        <v>4.5688880660954654</v>
      </c>
      <c r="H202" s="298"/>
      <c r="I202" s="248"/>
      <c r="J202" s="249"/>
      <c r="K202" s="249"/>
    </row>
    <row r="203" spans="1:11" s="228" customFormat="1" x14ac:dyDescent="0.2">
      <c r="A203" s="255" t="s">
        <v>404</v>
      </c>
      <c r="B203" s="286" t="s">
        <v>405</v>
      </c>
      <c r="C203" s="257" t="s">
        <v>821</v>
      </c>
      <c r="D203" s="262">
        <v>0</v>
      </c>
      <c r="E203" s="347">
        <v>0</v>
      </c>
      <c r="F203" s="239">
        <f>E203-D203</f>
        <v>0</v>
      </c>
      <c r="G203" s="235" t="s">
        <v>340</v>
      </c>
      <c r="H203" s="298"/>
      <c r="I203" s="248"/>
      <c r="J203" s="249"/>
      <c r="K203" s="249"/>
    </row>
    <row r="204" spans="1:11" s="228" customFormat="1" x14ac:dyDescent="0.2">
      <c r="A204" s="255" t="s">
        <v>406</v>
      </c>
      <c r="B204" s="269" t="s">
        <v>407</v>
      </c>
      <c r="C204" s="257" t="s">
        <v>821</v>
      </c>
      <c r="D204" s="262">
        <v>0</v>
      </c>
      <c r="E204" s="347">
        <v>0</v>
      </c>
      <c r="F204" s="239">
        <f>E204-D204</f>
        <v>0</v>
      </c>
      <c r="G204" s="235" t="s">
        <v>340</v>
      </c>
      <c r="H204" s="298"/>
      <c r="I204" s="248"/>
      <c r="J204" s="249"/>
      <c r="K204" s="249"/>
    </row>
    <row r="205" spans="1:11" s="228" customFormat="1" x14ac:dyDescent="0.2">
      <c r="A205" s="255" t="s">
        <v>408</v>
      </c>
      <c r="B205" s="269" t="s">
        <v>409</v>
      </c>
      <c r="C205" s="257" t="s">
        <v>821</v>
      </c>
      <c r="D205" s="241" t="s">
        <v>340</v>
      </c>
      <c r="E205" s="353" t="s">
        <v>340</v>
      </c>
      <c r="F205" s="241" t="s">
        <v>340</v>
      </c>
      <c r="G205" s="241" t="s">
        <v>340</v>
      </c>
      <c r="H205" s="285" t="s">
        <v>340</v>
      </c>
      <c r="I205" s="248"/>
      <c r="J205" s="249"/>
      <c r="K205" s="249"/>
    </row>
    <row r="206" spans="1:11" s="228" customFormat="1" ht="22.5" x14ac:dyDescent="0.2">
      <c r="A206" s="255" t="s">
        <v>410</v>
      </c>
      <c r="B206" s="268" t="s">
        <v>411</v>
      </c>
      <c r="C206" s="257" t="s">
        <v>821</v>
      </c>
      <c r="D206" s="241" t="s">
        <v>340</v>
      </c>
      <c r="E206" s="353" t="s">
        <v>340</v>
      </c>
      <c r="F206" s="241" t="s">
        <v>340</v>
      </c>
      <c r="G206" s="241" t="s">
        <v>340</v>
      </c>
      <c r="H206" s="285" t="s">
        <v>340</v>
      </c>
      <c r="I206" s="248"/>
      <c r="J206" s="249"/>
      <c r="K206" s="249"/>
    </row>
    <row r="207" spans="1:11" s="228" customFormat="1" x14ac:dyDescent="0.2">
      <c r="A207" s="255" t="s">
        <v>412</v>
      </c>
      <c r="B207" s="272" t="s">
        <v>140</v>
      </c>
      <c r="C207" s="257" t="s">
        <v>821</v>
      </c>
      <c r="D207" s="241" t="s">
        <v>340</v>
      </c>
      <c r="E207" s="353" t="s">
        <v>340</v>
      </c>
      <c r="F207" s="241" t="s">
        <v>340</v>
      </c>
      <c r="G207" s="241" t="s">
        <v>340</v>
      </c>
      <c r="H207" s="285" t="s">
        <v>340</v>
      </c>
      <c r="I207" s="248"/>
      <c r="J207" s="249"/>
      <c r="K207" s="249"/>
    </row>
    <row r="208" spans="1:11" s="228" customFormat="1" ht="22.5" x14ac:dyDescent="0.2">
      <c r="A208" s="255" t="s">
        <v>413</v>
      </c>
      <c r="B208" s="272" t="s">
        <v>144</v>
      </c>
      <c r="C208" s="257" t="s">
        <v>821</v>
      </c>
      <c r="D208" s="241" t="s">
        <v>340</v>
      </c>
      <c r="E208" s="353" t="s">
        <v>340</v>
      </c>
      <c r="F208" s="241" t="s">
        <v>340</v>
      </c>
      <c r="G208" s="241" t="s">
        <v>340</v>
      </c>
      <c r="H208" s="285" t="s">
        <v>340</v>
      </c>
      <c r="I208" s="248"/>
      <c r="J208" s="249"/>
      <c r="K208" s="249"/>
    </row>
    <row r="209" spans="1:11" s="228" customFormat="1" x14ac:dyDescent="0.2">
      <c r="A209" s="255" t="s">
        <v>414</v>
      </c>
      <c r="B209" s="269" t="s">
        <v>415</v>
      </c>
      <c r="C209" s="257" t="s">
        <v>821</v>
      </c>
      <c r="D209" s="241" t="s">
        <v>340</v>
      </c>
      <c r="E209" s="353" t="s">
        <v>340</v>
      </c>
      <c r="F209" s="241" t="s">
        <v>340</v>
      </c>
      <c r="G209" s="241" t="s">
        <v>340</v>
      </c>
      <c r="H209" s="285" t="s">
        <v>340</v>
      </c>
      <c r="I209" s="248"/>
      <c r="J209" s="249"/>
      <c r="K209" s="249"/>
    </row>
    <row r="210" spans="1:11" s="228" customFormat="1" x14ac:dyDescent="0.2">
      <c r="A210" s="255" t="s">
        <v>416</v>
      </c>
      <c r="B210" s="299" t="s">
        <v>417</v>
      </c>
      <c r="C210" s="257" t="s">
        <v>821</v>
      </c>
      <c r="D210" s="262">
        <v>55.76</v>
      </c>
      <c r="E210" s="347">
        <f>E211</f>
        <v>73.644602905000013</v>
      </c>
      <c r="F210" s="235">
        <f>E210-D210</f>
        <v>17.884602905000015</v>
      </c>
      <c r="G210" s="235">
        <f>F210/D210*100</f>
        <v>32.074251981707349</v>
      </c>
      <c r="H210" s="298"/>
      <c r="I210" s="248"/>
      <c r="J210" s="249"/>
      <c r="K210" s="249"/>
    </row>
    <row r="211" spans="1:11" s="228" customFormat="1" x14ac:dyDescent="0.2">
      <c r="A211" s="255" t="s">
        <v>418</v>
      </c>
      <c r="B211" s="269" t="s">
        <v>419</v>
      </c>
      <c r="C211" s="257" t="s">
        <v>821</v>
      </c>
      <c r="D211" s="262">
        <v>55.76</v>
      </c>
      <c r="E211" s="347">
        <f>E212</f>
        <v>73.644602905000013</v>
      </c>
      <c r="F211" s="235">
        <f>E211-D211</f>
        <v>17.884602905000015</v>
      </c>
      <c r="G211" s="235">
        <f>F211/D211*100</f>
        <v>32.074251981707349</v>
      </c>
      <c r="H211" s="298"/>
      <c r="I211" s="248"/>
      <c r="J211" s="249"/>
      <c r="K211" s="249"/>
    </row>
    <row r="212" spans="1:11" s="228" customFormat="1" x14ac:dyDescent="0.2">
      <c r="A212" s="255" t="s">
        <v>420</v>
      </c>
      <c r="B212" s="268" t="s">
        <v>421</v>
      </c>
      <c r="C212" s="257" t="s">
        <v>821</v>
      </c>
      <c r="D212" s="241">
        <v>55.76</v>
      </c>
      <c r="E212" s="353">
        <f>E373</f>
        <v>73.644602905000013</v>
      </c>
      <c r="F212" s="241" t="s">
        <v>340</v>
      </c>
      <c r="G212" s="241" t="s">
        <v>340</v>
      </c>
      <c r="H212" s="285" t="s">
        <v>340</v>
      </c>
      <c r="I212" s="248"/>
      <c r="J212" s="249"/>
      <c r="K212" s="249"/>
    </row>
    <row r="213" spans="1:11" s="228" customFormat="1" x14ac:dyDescent="0.2">
      <c r="A213" s="255" t="s">
        <v>422</v>
      </c>
      <c r="B213" s="268" t="s">
        <v>423</v>
      </c>
      <c r="C213" s="257" t="s">
        <v>821</v>
      </c>
      <c r="D213" s="241" t="s">
        <v>340</v>
      </c>
      <c r="E213" s="353" t="s">
        <v>340</v>
      </c>
      <c r="F213" s="241" t="s">
        <v>340</v>
      </c>
      <c r="G213" s="241" t="s">
        <v>340</v>
      </c>
      <c r="H213" s="285" t="s">
        <v>340</v>
      </c>
      <c r="I213" s="248"/>
      <c r="J213" s="249"/>
      <c r="K213" s="249"/>
    </row>
    <row r="214" spans="1:11" s="228" customFormat="1" ht="22.5" x14ac:dyDescent="0.2">
      <c r="A214" s="255" t="s">
        <v>424</v>
      </c>
      <c r="B214" s="268" t="s">
        <v>425</v>
      </c>
      <c r="C214" s="257" t="s">
        <v>821</v>
      </c>
      <c r="D214" s="241" t="s">
        <v>340</v>
      </c>
      <c r="E214" s="353" t="s">
        <v>340</v>
      </c>
      <c r="F214" s="241" t="s">
        <v>340</v>
      </c>
      <c r="G214" s="241" t="s">
        <v>340</v>
      </c>
      <c r="H214" s="285" t="s">
        <v>340</v>
      </c>
      <c r="I214" s="248"/>
      <c r="J214" s="249"/>
      <c r="K214" s="249"/>
    </row>
    <row r="215" spans="1:11" s="228" customFormat="1" x14ac:dyDescent="0.2">
      <c r="A215" s="255" t="s">
        <v>426</v>
      </c>
      <c r="B215" s="268" t="s">
        <v>427</v>
      </c>
      <c r="C215" s="257" t="s">
        <v>821</v>
      </c>
      <c r="D215" s="241" t="s">
        <v>340</v>
      </c>
      <c r="E215" s="353" t="s">
        <v>340</v>
      </c>
      <c r="F215" s="241" t="s">
        <v>340</v>
      </c>
      <c r="G215" s="241" t="s">
        <v>340</v>
      </c>
      <c r="H215" s="285" t="s">
        <v>340</v>
      </c>
      <c r="I215" s="248"/>
      <c r="J215" s="249"/>
      <c r="K215" s="249"/>
    </row>
    <row r="216" spans="1:11" s="228" customFormat="1" ht="22.5" x14ac:dyDescent="0.2">
      <c r="A216" s="255" t="s">
        <v>428</v>
      </c>
      <c r="B216" s="268" t="s">
        <v>429</v>
      </c>
      <c r="C216" s="257" t="s">
        <v>821</v>
      </c>
      <c r="D216" s="241" t="s">
        <v>340</v>
      </c>
      <c r="E216" s="353" t="s">
        <v>340</v>
      </c>
      <c r="F216" s="241" t="s">
        <v>340</v>
      </c>
      <c r="G216" s="241" t="s">
        <v>340</v>
      </c>
      <c r="H216" s="285" t="s">
        <v>340</v>
      </c>
      <c r="I216" s="248"/>
      <c r="J216" s="249"/>
      <c r="K216" s="249"/>
    </row>
    <row r="217" spans="1:11" s="228" customFormat="1" x14ac:dyDescent="0.2">
      <c r="A217" s="255" t="s">
        <v>430</v>
      </c>
      <c r="B217" s="268" t="s">
        <v>431</v>
      </c>
      <c r="C217" s="257" t="s">
        <v>821</v>
      </c>
      <c r="D217" s="241" t="s">
        <v>340</v>
      </c>
      <c r="E217" s="353" t="s">
        <v>340</v>
      </c>
      <c r="F217" s="241" t="s">
        <v>340</v>
      </c>
      <c r="G217" s="241" t="s">
        <v>340</v>
      </c>
      <c r="H217" s="285" t="s">
        <v>340</v>
      </c>
      <c r="I217" s="248"/>
      <c r="J217" s="249"/>
      <c r="K217" s="249"/>
    </row>
    <row r="218" spans="1:11" s="228" customFormat="1" x14ac:dyDescent="0.2">
      <c r="A218" s="255" t="s">
        <v>432</v>
      </c>
      <c r="B218" s="269" t="s">
        <v>433</v>
      </c>
      <c r="C218" s="257" t="s">
        <v>821</v>
      </c>
      <c r="D218" s="241" t="s">
        <v>340</v>
      </c>
      <c r="E218" s="353" t="s">
        <v>340</v>
      </c>
      <c r="F218" s="241" t="s">
        <v>340</v>
      </c>
      <c r="G218" s="241" t="s">
        <v>340</v>
      </c>
      <c r="H218" s="285" t="s">
        <v>340</v>
      </c>
      <c r="I218" s="248"/>
      <c r="J218" s="249"/>
      <c r="K218" s="249"/>
    </row>
    <row r="219" spans="1:11" s="228" customFormat="1" x14ac:dyDescent="0.2">
      <c r="A219" s="255" t="s">
        <v>434</v>
      </c>
      <c r="B219" s="269" t="s">
        <v>435</v>
      </c>
      <c r="C219" s="257" t="s">
        <v>821</v>
      </c>
      <c r="D219" s="241" t="s">
        <v>340</v>
      </c>
      <c r="E219" s="353" t="s">
        <v>340</v>
      </c>
      <c r="F219" s="241" t="s">
        <v>340</v>
      </c>
      <c r="G219" s="241" t="s">
        <v>340</v>
      </c>
      <c r="H219" s="285" t="s">
        <v>340</v>
      </c>
      <c r="I219" s="248"/>
      <c r="J219" s="249"/>
      <c r="K219" s="249"/>
    </row>
    <row r="220" spans="1:11" s="228" customFormat="1" x14ac:dyDescent="0.2">
      <c r="A220" s="255" t="s">
        <v>436</v>
      </c>
      <c r="B220" s="269" t="s">
        <v>242</v>
      </c>
      <c r="C220" s="257" t="s">
        <v>340</v>
      </c>
      <c r="D220" s="241" t="s">
        <v>340</v>
      </c>
      <c r="E220" s="353" t="s">
        <v>340</v>
      </c>
      <c r="F220" s="241" t="s">
        <v>340</v>
      </c>
      <c r="G220" s="241" t="s">
        <v>340</v>
      </c>
      <c r="H220" s="285" t="s">
        <v>340</v>
      </c>
      <c r="I220" s="248"/>
      <c r="J220" s="249"/>
      <c r="K220" s="249"/>
    </row>
    <row r="221" spans="1:11" s="228" customFormat="1" ht="22.5" x14ac:dyDescent="0.2">
      <c r="A221" s="255" t="s">
        <v>437</v>
      </c>
      <c r="B221" s="269" t="s">
        <v>438</v>
      </c>
      <c r="C221" s="257" t="s">
        <v>821</v>
      </c>
      <c r="D221" s="241" t="s">
        <v>340</v>
      </c>
      <c r="E221" s="353" t="s">
        <v>340</v>
      </c>
      <c r="F221" s="241" t="s">
        <v>340</v>
      </c>
      <c r="G221" s="241" t="s">
        <v>340</v>
      </c>
      <c r="H221" s="285" t="s">
        <v>340</v>
      </c>
      <c r="I221" s="248"/>
      <c r="J221" s="249"/>
      <c r="K221" s="249"/>
    </row>
    <row r="222" spans="1:11" s="228" customFormat="1" x14ac:dyDescent="0.2">
      <c r="A222" s="255" t="s">
        <v>439</v>
      </c>
      <c r="B222" s="286" t="s">
        <v>440</v>
      </c>
      <c r="C222" s="257" t="s">
        <v>821</v>
      </c>
      <c r="D222" s="262">
        <v>0</v>
      </c>
      <c r="E222" s="347">
        <v>0</v>
      </c>
      <c r="F222" s="235">
        <f>E222-D222</f>
        <v>0</v>
      </c>
      <c r="G222" s="235" t="s">
        <v>340</v>
      </c>
      <c r="H222" s="298"/>
      <c r="I222" s="248"/>
      <c r="J222" s="249"/>
      <c r="K222" s="249"/>
    </row>
    <row r="223" spans="1:11" s="228" customFormat="1" x14ac:dyDescent="0.2">
      <c r="A223" s="255" t="s">
        <v>441</v>
      </c>
      <c r="B223" s="269" t="s">
        <v>442</v>
      </c>
      <c r="C223" s="257" t="s">
        <v>821</v>
      </c>
      <c r="D223" s="262" t="s">
        <v>340</v>
      </c>
      <c r="E223" s="347">
        <v>0</v>
      </c>
      <c r="F223" s="235" t="s">
        <v>340</v>
      </c>
      <c r="G223" s="235" t="s">
        <v>340</v>
      </c>
      <c r="H223" s="298"/>
      <c r="I223" s="248"/>
      <c r="J223" s="249"/>
      <c r="K223" s="249"/>
    </row>
    <row r="224" spans="1:11" s="228" customFormat="1" x14ac:dyDescent="0.2">
      <c r="A224" s="255" t="s">
        <v>443</v>
      </c>
      <c r="B224" s="269" t="s">
        <v>444</v>
      </c>
      <c r="C224" s="257" t="s">
        <v>821</v>
      </c>
      <c r="D224" s="241" t="s">
        <v>340</v>
      </c>
      <c r="E224" s="353" t="s">
        <v>340</v>
      </c>
      <c r="F224" s="241" t="s">
        <v>340</v>
      </c>
      <c r="G224" s="241" t="s">
        <v>340</v>
      </c>
      <c r="H224" s="285" t="s">
        <v>340</v>
      </c>
      <c r="I224" s="248"/>
      <c r="J224" s="249"/>
      <c r="K224" s="249"/>
    </row>
    <row r="225" spans="1:11" s="228" customFormat="1" x14ac:dyDescent="0.2">
      <c r="A225" s="255" t="s">
        <v>445</v>
      </c>
      <c r="B225" s="268" t="s">
        <v>446</v>
      </c>
      <c r="C225" s="257" t="s">
        <v>821</v>
      </c>
      <c r="D225" s="241" t="s">
        <v>340</v>
      </c>
      <c r="E225" s="353" t="s">
        <v>340</v>
      </c>
      <c r="F225" s="241" t="s">
        <v>340</v>
      </c>
      <c r="G225" s="241" t="s">
        <v>340</v>
      </c>
      <c r="H225" s="285" t="s">
        <v>340</v>
      </c>
      <c r="I225" s="248"/>
      <c r="J225" s="249"/>
      <c r="K225" s="249"/>
    </row>
    <row r="226" spans="1:11" s="228" customFormat="1" x14ac:dyDescent="0.2">
      <c r="A226" s="255" t="s">
        <v>447</v>
      </c>
      <c r="B226" s="268" t="s">
        <v>448</v>
      </c>
      <c r="C226" s="257" t="s">
        <v>821</v>
      </c>
      <c r="D226" s="241" t="s">
        <v>340</v>
      </c>
      <c r="E226" s="353" t="s">
        <v>340</v>
      </c>
      <c r="F226" s="241" t="s">
        <v>340</v>
      </c>
      <c r="G226" s="241" t="s">
        <v>340</v>
      </c>
      <c r="H226" s="285" t="s">
        <v>340</v>
      </c>
      <c r="I226" s="248"/>
      <c r="J226" s="249"/>
      <c r="K226" s="249"/>
    </row>
    <row r="227" spans="1:11" s="228" customFormat="1" x14ac:dyDescent="0.2">
      <c r="A227" s="255" t="s">
        <v>449</v>
      </c>
      <c r="B227" s="268" t="s">
        <v>450</v>
      </c>
      <c r="C227" s="257" t="s">
        <v>821</v>
      </c>
      <c r="D227" s="241" t="s">
        <v>340</v>
      </c>
      <c r="E227" s="353" t="s">
        <v>340</v>
      </c>
      <c r="F227" s="241" t="s">
        <v>340</v>
      </c>
      <c r="G227" s="241" t="s">
        <v>340</v>
      </c>
      <c r="H227" s="285" t="s">
        <v>340</v>
      </c>
      <c r="I227" s="248"/>
      <c r="J227" s="249"/>
      <c r="K227" s="249"/>
    </row>
    <row r="228" spans="1:11" s="228" customFormat="1" x14ac:dyDescent="0.2">
      <c r="A228" s="255" t="s">
        <v>451</v>
      </c>
      <c r="B228" s="269" t="s">
        <v>452</v>
      </c>
      <c r="C228" s="257" t="s">
        <v>821</v>
      </c>
      <c r="D228" s="241" t="s">
        <v>340</v>
      </c>
      <c r="E228" s="353" t="s">
        <v>340</v>
      </c>
      <c r="F228" s="241" t="s">
        <v>340</v>
      </c>
      <c r="G228" s="241" t="s">
        <v>340</v>
      </c>
      <c r="H228" s="285" t="s">
        <v>340</v>
      </c>
      <c r="I228" s="248"/>
      <c r="J228" s="249"/>
      <c r="K228" s="249"/>
    </row>
    <row r="229" spans="1:11" s="228" customFormat="1" x14ac:dyDescent="0.2">
      <c r="A229" s="255" t="s">
        <v>453</v>
      </c>
      <c r="B229" s="269" t="s">
        <v>454</v>
      </c>
      <c r="C229" s="257" t="s">
        <v>821</v>
      </c>
      <c r="D229" s="241" t="s">
        <v>340</v>
      </c>
      <c r="E229" s="353" t="s">
        <v>340</v>
      </c>
      <c r="F229" s="241" t="s">
        <v>340</v>
      </c>
      <c r="G229" s="241" t="s">
        <v>340</v>
      </c>
      <c r="H229" s="285" t="s">
        <v>340</v>
      </c>
      <c r="I229" s="248"/>
      <c r="J229" s="249"/>
      <c r="K229" s="249"/>
    </row>
    <row r="230" spans="1:11" s="228" customFormat="1" x14ac:dyDescent="0.2">
      <c r="A230" s="255" t="s">
        <v>455</v>
      </c>
      <c r="B230" s="268" t="s">
        <v>456</v>
      </c>
      <c r="C230" s="257" t="s">
        <v>821</v>
      </c>
      <c r="D230" s="241" t="s">
        <v>340</v>
      </c>
      <c r="E230" s="353" t="s">
        <v>340</v>
      </c>
      <c r="F230" s="241" t="s">
        <v>340</v>
      </c>
      <c r="G230" s="241" t="s">
        <v>340</v>
      </c>
      <c r="H230" s="285" t="s">
        <v>340</v>
      </c>
      <c r="I230" s="248"/>
      <c r="J230" s="249"/>
      <c r="K230" s="249"/>
    </row>
    <row r="231" spans="1:11" s="228" customFormat="1" x14ac:dyDescent="0.2">
      <c r="A231" s="255" t="s">
        <v>457</v>
      </c>
      <c r="B231" s="268" t="s">
        <v>458</v>
      </c>
      <c r="C231" s="257" t="s">
        <v>821</v>
      </c>
      <c r="D231" s="241" t="s">
        <v>340</v>
      </c>
      <c r="E231" s="353" t="s">
        <v>340</v>
      </c>
      <c r="F231" s="241" t="s">
        <v>340</v>
      </c>
      <c r="G231" s="241" t="s">
        <v>340</v>
      </c>
      <c r="H231" s="285" t="s">
        <v>340</v>
      </c>
      <c r="I231" s="248"/>
      <c r="J231" s="249"/>
      <c r="K231" s="249"/>
    </row>
    <row r="232" spans="1:11" s="228" customFormat="1" x14ac:dyDescent="0.2">
      <c r="A232" s="255" t="s">
        <v>459</v>
      </c>
      <c r="B232" s="269" t="s">
        <v>460</v>
      </c>
      <c r="C232" s="257" t="s">
        <v>821</v>
      </c>
      <c r="D232" s="241" t="s">
        <v>340</v>
      </c>
      <c r="E232" s="353" t="s">
        <v>340</v>
      </c>
      <c r="F232" s="241" t="s">
        <v>340</v>
      </c>
      <c r="G232" s="241" t="s">
        <v>340</v>
      </c>
      <c r="H232" s="285" t="s">
        <v>340</v>
      </c>
      <c r="I232" s="248"/>
      <c r="J232" s="249"/>
      <c r="K232" s="249"/>
    </row>
    <row r="233" spans="1:11" s="228" customFormat="1" x14ac:dyDescent="0.2">
      <c r="A233" s="255" t="s">
        <v>461</v>
      </c>
      <c r="B233" s="269" t="s">
        <v>462</v>
      </c>
      <c r="C233" s="257" t="s">
        <v>821</v>
      </c>
      <c r="D233" s="241" t="s">
        <v>340</v>
      </c>
      <c r="E233" s="353" t="s">
        <v>340</v>
      </c>
      <c r="F233" s="241" t="s">
        <v>340</v>
      </c>
      <c r="G233" s="241" t="s">
        <v>340</v>
      </c>
      <c r="H233" s="285" t="s">
        <v>340</v>
      </c>
      <c r="I233" s="248"/>
      <c r="J233" s="249"/>
      <c r="K233" s="249"/>
    </row>
    <row r="234" spans="1:11" s="228" customFormat="1" x14ac:dyDescent="0.2">
      <c r="A234" s="255" t="s">
        <v>463</v>
      </c>
      <c r="B234" s="269" t="s">
        <v>464</v>
      </c>
      <c r="C234" s="257" t="s">
        <v>821</v>
      </c>
      <c r="D234" s="241" t="s">
        <v>340</v>
      </c>
      <c r="E234" s="353" t="s">
        <v>340</v>
      </c>
      <c r="F234" s="241" t="s">
        <v>340</v>
      </c>
      <c r="G234" s="241" t="s">
        <v>340</v>
      </c>
      <c r="H234" s="285" t="s">
        <v>340</v>
      </c>
      <c r="I234" s="248"/>
      <c r="J234" s="249"/>
      <c r="K234" s="249"/>
    </row>
    <row r="235" spans="1:11" s="228" customFormat="1" x14ac:dyDescent="0.2">
      <c r="A235" s="255" t="s">
        <v>465</v>
      </c>
      <c r="B235" s="286" t="s">
        <v>466</v>
      </c>
      <c r="C235" s="257" t="s">
        <v>821</v>
      </c>
      <c r="D235" s="241">
        <v>0</v>
      </c>
      <c r="E235" s="353">
        <v>0</v>
      </c>
      <c r="F235" s="241" t="s">
        <v>340</v>
      </c>
      <c r="G235" s="241" t="s">
        <v>340</v>
      </c>
      <c r="H235" s="285" t="s">
        <v>340</v>
      </c>
      <c r="I235" s="248"/>
      <c r="J235" s="249"/>
      <c r="K235" s="249"/>
    </row>
    <row r="236" spans="1:11" s="228" customFormat="1" x14ac:dyDescent="0.2">
      <c r="A236" s="255" t="s">
        <v>467</v>
      </c>
      <c r="B236" s="269" t="s">
        <v>468</v>
      </c>
      <c r="C236" s="257" t="s">
        <v>821</v>
      </c>
      <c r="D236" s="241" t="s">
        <v>340</v>
      </c>
      <c r="E236" s="353" t="s">
        <v>340</v>
      </c>
      <c r="F236" s="241" t="s">
        <v>340</v>
      </c>
      <c r="G236" s="241" t="s">
        <v>340</v>
      </c>
      <c r="H236" s="285" t="s">
        <v>340</v>
      </c>
      <c r="I236" s="248"/>
      <c r="J236" s="249"/>
      <c r="K236" s="249"/>
    </row>
    <row r="237" spans="1:11" s="228" customFormat="1" x14ac:dyDescent="0.2">
      <c r="A237" s="255" t="s">
        <v>469</v>
      </c>
      <c r="B237" s="268" t="s">
        <v>446</v>
      </c>
      <c r="C237" s="257" t="s">
        <v>821</v>
      </c>
      <c r="D237" s="241" t="s">
        <v>340</v>
      </c>
      <c r="E237" s="353" t="s">
        <v>340</v>
      </c>
      <c r="F237" s="241" t="s">
        <v>340</v>
      </c>
      <c r="G237" s="241" t="s">
        <v>340</v>
      </c>
      <c r="H237" s="285" t="s">
        <v>340</v>
      </c>
      <c r="I237" s="248"/>
      <c r="J237" s="249"/>
      <c r="K237" s="249"/>
    </row>
    <row r="238" spans="1:11" s="228" customFormat="1" x14ac:dyDescent="0.2">
      <c r="A238" s="255" t="s">
        <v>470</v>
      </c>
      <c r="B238" s="268" t="s">
        <v>448</v>
      </c>
      <c r="C238" s="257" t="s">
        <v>821</v>
      </c>
      <c r="D238" s="241" t="s">
        <v>340</v>
      </c>
      <c r="E238" s="353" t="s">
        <v>340</v>
      </c>
      <c r="F238" s="241" t="s">
        <v>340</v>
      </c>
      <c r="G238" s="241" t="s">
        <v>340</v>
      </c>
      <c r="H238" s="285" t="s">
        <v>340</v>
      </c>
      <c r="I238" s="248"/>
      <c r="J238" s="249"/>
      <c r="K238" s="249"/>
    </row>
    <row r="239" spans="1:11" s="228" customFormat="1" x14ac:dyDescent="0.2">
      <c r="A239" s="255" t="s">
        <v>471</v>
      </c>
      <c r="B239" s="268" t="s">
        <v>450</v>
      </c>
      <c r="C239" s="257" t="s">
        <v>821</v>
      </c>
      <c r="D239" s="300" t="s">
        <v>340</v>
      </c>
      <c r="E239" s="347">
        <v>0</v>
      </c>
      <c r="F239" s="235" t="s">
        <v>340</v>
      </c>
      <c r="G239" s="258" t="s">
        <v>340</v>
      </c>
      <c r="H239" s="259" t="s">
        <v>340</v>
      </c>
      <c r="I239" s="248"/>
      <c r="J239" s="249"/>
      <c r="K239" s="249"/>
    </row>
    <row r="240" spans="1:11" s="228" customFormat="1" x14ac:dyDescent="0.2">
      <c r="A240" s="255" t="s">
        <v>472</v>
      </c>
      <c r="B240" s="269" t="s">
        <v>337</v>
      </c>
      <c r="C240" s="257" t="s">
        <v>821</v>
      </c>
      <c r="D240" s="300" t="s">
        <v>340</v>
      </c>
      <c r="E240" s="347">
        <v>0</v>
      </c>
      <c r="F240" s="235" t="s">
        <v>340</v>
      </c>
      <c r="G240" s="258" t="s">
        <v>340</v>
      </c>
      <c r="H240" s="259" t="s">
        <v>340</v>
      </c>
      <c r="I240" s="248"/>
      <c r="J240" s="249"/>
      <c r="K240" s="249"/>
    </row>
    <row r="241" spans="1:11" s="228" customFormat="1" x14ac:dyDescent="0.2">
      <c r="A241" s="255" t="s">
        <v>473</v>
      </c>
      <c r="B241" s="269" t="s">
        <v>474</v>
      </c>
      <c r="C241" s="257" t="s">
        <v>821</v>
      </c>
      <c r="D241" s="300" t="s">
        <v>340</v>
      </c>
      <c r="E241" s="347">
        <v>0</v>
      </c>
      <c r="F241" s="235" t="s">
        <v>340</v>
      </c>
      <c r="G241" s="258" t="s">
        <v>340</v>
      </c>
      <c r="H241" s="259" t="s">
        <v>340</v>
      </c>
      <c r="I241" s="248"/>
      <c r="J241" s="249"/>
      <c r="K241" s="249"/>
    </row>
    <row r="242" spans="1:11" s="228" customFormat="1" ht="22.5" x14ac:dyDescent="0.2">
      <c r="A242" s="255" t="s">
        <v>475</v>
      </c>
      <c r="B242" s="286" t="s">
        <v>476</v>
      </c>
      <c r="C242" s="257" t="s">
        <v>821</v>
      </c>
      <c r="D242" s="265">
        <f>D167-D185</f>
        <v>108.78999999999996</v>
      </c>
      <c r="E242" s="347">
        <f>E167-E185</f>
        <v>550.41456780999988</v>
      </c>
      <c r="F242" s="235">
        <f t="shared" ref="F242:F251" si="12">E242-D242</f>
        <v>441.62456780999992</v>
      </c>
      <c r="G242" s="235">
        <f t="shared" ref="G242:G252" si="13">F242/D242*100</f>
        <v>405.94224451695931</v>
      </c>
      <c r="H242" s="285" t="s">
        <v>340</v>
      </c>
      <c r="I242" s="248"/>
      <c r="J242" s="249"/>
      <c r="K242" s="249"/>
    </row>
    <row r="243" spans="1:11" s="228" customFormat="1" ht="22.5" x14ac:dyDescent="0.2">
      <c r="A243" s="255" t="s">
        <v>477</v>
      </c>
      <c r="B243" s="286" t="s">
        <v>478</v>
      </c>
      <c r="C243" s="257" t="s">
        <v>821</v>
      </c>
      <c r="D243" s="300">
        <f>D203-D210</f>
        <v>-55.76</v>
      </c>
      <c r="E243" s="347">
        <f>E203-E210</f>
        <v>-73.644602905000013</v>
      </c>
      <c r="F243" s="235">
        <f t="shared" si="12"/>
        <v>-17.884602905000015</v>
      </c>
      <c r="G243" s="235">
        <f t="shared" si="13"/>
        <v>32.074251981707349</v>
      </c>
      <c r="H243" s="285" t="s">
        <v>340</v>
      </c>
      <c r="I243" s="248"/>
      <c r="J243" s="249"/>
      <c r="K243" s="249"/>
    </row>
    <row r="244" spans="1:11" s="228" customFormat="1" x14ac:dyDescent="0.2">
      <c r="A244" s="255" t="s">
        <v>479</v>
      </c>
      <c r="B244" s="269" t="s">
        <v>480</v>
      </c>
      <c r="C244" s="257" t="s">
        <v>821</v>
      </c>
      <c r="D244" s="300">
        <f t="shared" ref="D244" si="14">D204-D211</f>
        <v>-55.76</v>
      </c>
      <c r="E244" s="347">
        <v>0</v>
      </c>
      <c r="F244" s="235">
        <f t="shared" si="12"/>
        <v>55.76</v>
      </c>
      <c r="G244" s="258" t="s">
        <v>340</v>
      </c>
      <c r="H244" s="259" t="s">
        <v>340</v>
      </c>
      <c r="I244" s="248"/>
      <c r="J244" s="249"/>
      <c r="K244" s="249"/>
    </row>
    <row r="245" spans="1:11" s="228" customFormat="1" x14ac:dyDescent="0.2">
      <c r="A245" s="255" t="s">
        <v>481</v>
      </c>
      <c r="B245" s="269" t="s">
        <v>482</v>
      </c>
      <c r="C245" s="257" t="s">
        <v>821</v>
      </c>
      <c r="D245" s="300" t="s">
        <v>340</v>
      </c>
      <c r="E245" s="347">
        <v>0</v>
      </c>
      <c r="F245" s="235" t="s">
        <v>340</v>
      </c>
      <c r="G245" s="258" t="s">
        <v>340</v>
      </c>
      <c r="H245" s="259" t="s">
        <v>340</v>
      </c>
      <c r="I245" s="248"/>
      <c r="J245" s="249"/>
      <c r="K245" s="249"/>
    </row>
    <row r="246" spans="1:11" s="228" customFormat="1" ht="22.5" x14ac:dyDescent="0.2">
      <c r="A246" s="255" t="s">
        <v>483</v>
      </c>
      <c r="B246" s="286" t="s">
        <v>484</v>
      </c>
      <c r="C246" s="257" t="s">
        <v>821</v>
      </c>
      <c r="D246" s="300">
        <f>D222-D235</f>
        <v>0</v>
      </c>
      <c r="E246" s="347">
        <v>0</v>
      </c>
      <c r="F246" s="235">
        <f t="shared" si="12"/>
        <v>0</v>
      </c>
      <c r="G246" s="235" t="s">
        <v>340</v>
      </c>
      <c r="H246" s="259" t="s">
        <v>340</v>
      </c>
      <c r="I246" s="248"/>
      <c r="J246" s="249"/>
      <c r="K246" s="249"/>
    </row>
    <row r="247" spans="1:11" s="228" customFormat="1" x14ac:dyDescent="0.2">
      <c r="A247" s="255" t="s">
        <v>485</v>
      </c>
      <c r="B247" s="269" t="s">
        <v>486</v>
      </c>
      <c r="C247" s="257" t="s">
        <v>821</v>
      </c>
      <c r="D247" s="300" t="s">
        <v>340</v>
      </c>
      <c r="E247" s="347">
        <v>0</v>
      </c>
      <c r="F247" s="235" t="s">
        <v>340</v>
      </c>
      <c r="G247" s="258" t="s">
        <v>340</v>
      </c>
      <c r="H247" s="259" t="s">
        <v>340</v>
      </c>
      <c r="I247" s="248"/>
      <c r="J247" s="249"/>
      <c r="K247" s="249"/>
    </row>
    <row r="248" spans="1:11" s="228" customFormat="1" x14ac:dyDescent="0.2">
      <c r="A248" s="255" t="s">
        <v>487</v>
      </c>
      <c r="B248" s="269" t="s">
        <v>488</v>
      </c>
      <c r="C248" s="257" t="s">
        <v>821</v>
      </c>
      <c r="D248" s="300" t="s">
        <v>340</v>
      </c>
      <c r="E248" s="347">
        <v>0</v>
      </c>
      <c r="F248" s="235" t="s">
        <v>340</v>
      </c>
      <c r="G248" s="258" t="s">
        <v>340</v>
      </c>
      <c r="H248" s="259" t="s">
        <v>340</v>
      </c>
      <c r="I248" s="248"/>
      <c r="J248" s="249"/>
      <c r="K248" s="249"/>
    </row>
    <row r="249" spans="1:11" s="228" customFormat="1" x14ac:dyDescent="0.2">
      <c r="A249" s="255" t="s">
        <v>489</v>
      </c>
      <c r="B249" s="286" t="s">
        <v>490</v>
      </c>
      <c r="C249" s="257" t="s">
        <v>821</v>
      </c>
      <c r="D249" s="300">
        <v>0</v>
      </c>
      <c r="E249" s="347">
        <v>0</v>
      </c>
      <c r="F249" s="235">
        <f t="shared" si="12"/>
        <v>0</v>
      </c>
      <c r="G249" s="258" t="s">
        <v>340</v>
      </c>
      <c r="H249" s="259" t="s">
        <v>340</v>
      </c>
      <c r="I249" s="248"/>
      <c r="J249" s="249"/>
      <c r="K249" s="249"/>
    </row>
    <row r="250" spans="1:11" s="228" customFormat="1" ht="22.5" x14ac:dyDescent="0.2">
      <c r="A250" s="255" t="s">
        <v>491</v>
      </c>
      <c r="B250" s="286" t="s">
        <v>492</v>
      </c>
      <c r="C250" s="257" t="s">
        <v>821</v>
      </c>
      <c r="D250" s="238">
        <f>D242+D243+D246+D249</f>
        <v>53.029999999999966</v>
      </c>
      <c r="E250" s="347">
        <f>E242+E243+E246+E249</f>
        <v>476.76996490499988</v>
      </c>
      <c r="F250" s="235">
        <f t="shared" si="12"/>
        <v>423.73996490499991</v>
      </c>
      <c r="G250" s="235">
        <f t="shared" si="13"/>
        <v>799.05707128983624</v>
      </c>
      <c r="H250" s="285" t="s">
        <v>340</v>
      </c>
      <c r="I250" s="248"/>
      <c r="J250" s="249"/>
      <c r="K250" s="249"/>
    </row>
    <row r="251" spans="1:11" s="228" customFormat="1" x14ac:dyDescent="0.2">
      <c r="A251" s="255" t="s">
        <v>493</v>
      </c>
      <c r="B251" s="286" t="s">
        <v>494</v>
      </c>
      <c r="C251" s="257" t="s">
        <v>821</v>
      </c>
      <c r="D251" s="262">
        <v>0.6</v>
      </c>
      <c r="E251" s="349">
        <v>0.5</v>
      </c>
      <c r="F251" s="235">
        <f t="shared" si="12"/>
        <v>-9.9999999999999978E-2</v>
      </c>
      <c r="G251" s="235">
        <f t="shared" si="13"/>
        <v>-16.666666666666664</v>
      </c>
      <c r="H251" s="285" t="s">
        <v>340</v>
      </c>
      <c r="I251" s="248"/>
      <c r="J251" s="249"/>
      <c r="K251" s="249"/>
    </row>
    <row r="252" spans="1:11" s="228" customFormat="1" ht="12" thickBot="1" x14ac:dyDescent="0.25">
      <c r="A252" s="274" t="s">
        <v>495</v>
      </c>
      <c r="B252" s="301" t="s">
        <v>496</v>
      </c>
      <c r="C252" s="276" t="s">
        <v>821</v>
      </c>
      <c r="D252" s="277">
        <v>0.3</v>
      </c>
      <c r="E252" s="350">
        <v>0.7</v>
      </c>
      <c r="F252" s="236">
        <f>E252-D252</f>
        <v>0.39999999999999997</v>
      </c>
      <c r="G252" s="236">
        <f t="shared" si="13"/>
        <v>133.33333333333331</v>
      </c>
      <c r="H252" s="302" t="s">
        <v>340</v>
      </c>
      <c r="I252" s="248"/>
      <c r="J252" s="249"/>
      <c r="K252" s="249"/>
    </row>
    <row r="253" spans="1:11" s="228" customFormat="1" x14ac:dyDescent="0.2">
      <c r="A253" s="250" t="s">
        <v>497</v>
      </c>
      <c r="B253" s="251" t="s">
        <v>242</v>
      </c>
      <c r="C253" s="252" t="s">
        <v>340</v>
      </c>
      <c r="D253" s="303" t="s">
        <v>340</v>
      </c>
      <c r="E253" s="352">
        <v>0</v>
      </c>
      <c r="F253" s="281"/>
      <c r="G253" s="281"/>
      <c r="H253" s="282" t="s">
        <v>340</v>
      </c>
      <c r="I253" s="248"/>
      <c r="J253" s="249"/>
      <c r="K253" s="249"/>
    </row>
    <row r="254" spans="1:11" s="228" customFormat="1" x14ac:dyDescent="0.2">
      <c r="A254" s="255" t="s">
        <v>498</v>
      </c>
      <c r="B254" s="269" t="s">
        <v>499</v>
      </c>
      <c r="C254" s="257" t="s">
        <v>821</v>
      </c>
      <c r="D254" s="262">
        <v>115.24</v>
      </c>
      <c r="E254" s="347">
        <v>139.14699999999999</v>
      </c>
      <c r="F254" s="235">
        <f>E254-D254</f>
        <v>23.906999999999996</v>
      </c>
      <c r="G254" s="235">
        <f>F254/D254*100</f>
        <v>20.745400902464421</v>
      </c>
      <c r="H254" s="259" t="s">
        <v>340</v>
      </c>
      <c r="I254" s="248"/>
      <c r="J254" s="249"/>
      <c r="K254" s="249"/>
    </row>
    <row r="255" spans="1:11" s="228" customFormat="1" ht="22.5" x14ac:dyDescent="0.2">
      <c r="A255" s="255" t="s">
        <v>500</v>
      </c>
      <c r="B255" s="268" t="s">
        <v>501</v>
      </c>
      <c r="C255" s="257" t="s">
        <v>821</v>
      </c>
      <c r="D255" s="262" t="s">
        <v>340</v>
      </c>
      <c r="E255" s="347"/>
      <c r="F255" s="235" t="s">
        <v>340</v>
      </c>
      <c r="G255" s="258" t="s">
        <v>340</v>
      </c>
      <c r="H255" s="259" t="s">
        <v>340</v>
      </c>
      <c r="I255" s="248"/>
      <c r="J255" s="249"/>
      <c r="K255" s="249"/>
    </row>
    <row r="256" spans="1:11" s="228" customFormat="1" x14ac:dyDescent="0.2">
      <c r="A256" s="255" t="s">
        <v>502</v>
      </c>
      <c r="B256" s="272" t="s">
        <v>503</v>
      </c>
      <c r="C256" s="257" t="s">
        <v>821</v>
      </c>
      <c r="D256" s="262" t="s">
        <v>340</v>
      </c>
      <c r="E256" s="347"/>
      <c r="F256" s="235" t="s">
        <v>340</v>
      </c>
      <c r="G256" s="258" t="s">
        <v>340</v>
      </c>
      <c r="H256" s="259" t="s">
        <v>340</v>
      </c>
      <c r="I256" s="248"/>
      <c r="J256" s="249"/>
      <c r="K256" s="249"/>
    </row>
    <row r="257" spans="1:11" s="228" customFormat="1" ht="22.5" x14ac:dyDescent="0.2">
      <c r="A257" s="255" t="s">
        <v>504</v>
      </c>
      <c r="B257" s="272" t="s">
        <v>505</v>
      </c>
      <c r="C257" s="257" t="s">
        <v>821</v>
      </c>
      <c r="D257" s="262" t="s">
        <v>340</v>
      </c>
      <c r="E257" s="347"/>
      <c r="F257" s="235" t="s">
        <v>340</v>
      </c>
      <c r="G257" s="258" t="s">
        <v>340</v>
      </c>
      <c r="H257" s="259" t="s">
        <v>340</v>
      </c>
      <c r="I257" s="248"/>
      <c r="J257" s="249"/>
      <c r="K257" s="249"/>
    </row>
    <row r="258" spans="1:11" s="228" customFormat="1" x14ac:dyDescent="0.2">
      <c r="A258" s="255" t="s">
        <v>506</v>
      </c>
      <c r="B258" s="273" t="s">
        <v>503</v>
      </c>
      <c r="C258" s="257" t="s">
        <v>821</v>
      </c>
      <c r="D258" s="262" t="s">
        <v>340</v>
      </c>
      <c r="E258" s="347"/>
      <c r="F258" s="235" t="s">
        <v>340</v>
      </c>
      <c r="G258" s="258" t="s">
        <v>340</v>
      </c>
      <c r="H258" s="259" t="s">
        <v>340</v>
      </c>
      <c r="I258" s="248"/>
      <c r="J258" s="249"/>
      <c r="K258" s="249"/>
    </row>
    <row r="259" spans="1:11" s="228" customFormat="1" ht="22.5" x14ac:dyDescent="0.2">
      <c r="A259" s="255" t="s">
        <v>507</v>
      </c>
      <c r="B259" s="272" t="s">
        <v>173</v>
      </c>
      <c r="C259" s="257" t="s">
        <v>821</v>
      </c>
      <c r="D259" s="262" t="s">
        <v>340</v>
      </c>
      <c r="E259" s="347"/>
      <c r="F259" s="235" t="s">
        <v>340</v>
      </c>
      <c r="G259" s="258" t="s">
        <v>340</v>
      </c>
      <c r="H259" s="259" t="s">
        <v>340</v>
      </c>
      <c r="I259" s="248"/>
      <c r="J259" s="249"/>
      <c r="K259" s="249"/>
    </row>
    <row r="260" spans="1:11" s="228" customFormat="1" x14ac:dyDescent="0.2">
      <c r="A260" s="255" t="s">
        <v>508</v>
      </c>
      <c r="B260" s="273" t="s">
        <v>503</v>
      </c>
      <c r="C260" s="257" t="s">
        <v>821</v>
      </c>
      <c r="D260" s="262" t="s">
        <v>340</v>
      </c>
      <c r="E260" s="347"/>
      <c r="F260" s="235" t="s">
        <v>340</v>
      </c>
      <c r="G260" s="258" t="s">
        <v>340</v>
      </c>
      <c r="H260" s="259" t="s">
        <v>340</v>
      </c>
      <c r="I260" s="248"/>
      <c r="J260" s="249"/>
      <c r="K260" s="249"/>
    </row>
    <row r="261" spans="1:11" s="228" customFormat="1" ht="22.5" x14ac:dyDescent="0.2">
      <c r="A261" s="255" t="s">
        <v>509</v>
      </c>
      <c r="B261" s="272" t="s">
        <v>174</v>
      </c>
      <c r="C261" s="257" t="s">
        <v>821</v>
      </c>
      <c r="D261" s="262" t="s">
        <v>340</v>
      </c>
      <c r="E261" s="347"/>
      <c r="F261" s="235" t="s">
        <v>340</v>
      </c>
      <c r="G261" s="258" t="s">
        <v>340</v>
      </c>
      <c r="H261" s="259" t="s">
        <v>340</v>
      </c>
      <c r="I261" s="248"/>
      <c r="J261" s="249"/>
      <c r="K261" s="249"/>
    </row>
    <row r="262" spans="1:11" s="228" customFormat="1" x14ac:dyDescent="0.2">
      <c r="A262" s="255" t="s">
        <v>510</v>
      </c>
      <c r="B262" s="273" t="s">
        <v>503</v>
      </c>
      <c r="C262" s="257" t="s">
        <v>821</v>
      </c>
      <c r="D262" s="262" t="s">
        <v>340</v>
      </c>
      <c r="E262" s="347"/>
      <c r="F262" s="235" t="s">
        <v>340</v>
      </c>
      <c r="G262" s="258" t="s">
        <v>340</v>
      </c>
      <c r="H262" s="259" t="s">
        <v>340</v>
      </c>
      <c r="I262" s="248"/>
      <c r="J262" s="249"/>
      <c r="K262" s="249"/>
    </row>
    <row r="263" spans="1:11" s="228" customFormat="1" x14ac:dyDescent="0.2">
      <c r="A263" s="255" t="s">
        <v>511</v>
      </c>
      <c r="B263" s="268" t="s">
        <v>512</v>
      </c>
      <c r="C263" s="257" t="s">
        <v>821</v>
      </c>
      <c r="D263" s="262" t="s">
        <v>340</v>
      </c>
      <c r="E263" s="347"/>
      <c r="F263" s="235" t="s">
        <v>340</v>
      </c>
      <c r="G263" s="258" t="s">
        <v>340</v>
      </c>
      <c r="H263" s="259" t="s">
        <v>340</v>
      </c>
      <c r="I263" s="248"/>
      <c r="J263" s="249"/>
      <c r="K263" s="249"/>
    </row>
    <row r="264" spans="1:11" s="228" customFormat="1" x14ac:dyDescent="0.2">
      <c r="A264" s="255" t="s">
        <v>513</v>
      </c>
      <c r="B264" s="272" t="s">
        <v>503</v>
      </c>
      <c r="C264" s="257" t="s">
        <v>821</v>
      </c>
      <c r="D264" s="262" t="s">
        <v>340</v>
      </c>
      <c r="E264" s="347"/>
      <c r="F264" s="235" t="s">
        <v>340</v>
      </c>
      <c r="G264" s="258" t="s">
        <v>340</v>
      </c>
      <c r="H264" s="259" t="s">
        <v>340</v>
      </c>
      <c r="I264" s="248"/>
      <c r="J264" s="249"/>
      <c r="K264" s="249"/>
    </row>
    <row r="265" spans="1:11" s="228" customFormat="1" x14ac:dyDescent="0.2">
      <c r="A265" s="255" t="s">
        <v>514</v>
      </c>
      <c r="B265" s="263" t="s">
        <v>88</v>
      </c>
      <c r="C265" s="257" t="s">
        <v>821</v>
      </c>
      <c r="D265" s="262">
        <v>114.12</v>
      </c>
      <c r="E265" s="347">
        <v>0</v>
      </c>
      <c r="F265" s="235">
        <f t="shared" ref="F265:F311" si="15">E265-D265</f>
        <v>-114.12</v>
      </c>
      <c r="G265" s="235">
        <f>F265/D265*100</f>
        <v>-100</v>
      </c>
      <c r="H265" s="259" t="s">
        <v>340</v>
      </c>
      <c r="I265" s="248"/>
      <c r="J265" s="249"/>
      <c r="K265" s="249"/>
    </row>
    <row r="266" spans="1:11" s="228" customFormat="1" x14ac:dyDescent="0.2">
      <c r="A266" s="255" t="s">
        <v>515</v>
      </c>
      <c r="B266" s="272" t="s">
        <v>503</v>
      </c>
      <c r="C266" s="257" t="s">
        <v>821</v>
      </c>
      <c r="D266" s="262" t="s">
        <v>340</v>
      </c>
      <c r="E266" s="347"/>
      <c r="F266" s="235" t="s">
        <v>340</v>
      </c>
      <c r="G266" s="258" t="s">
        <v>340</v>
      </c>
      <c r="H266" s="259" t="s">
        <v>340</v>
      </c>
      <c r="I266" s="248"/>
      <c r="J266" s="249"/>
      <c r="K266" s="249"/>
    </row>
    <row r="267" spans="1:11" s="228" customFormat="1" x14ac:dyDescent="0.2">
      <c r="A267" s="255" t="s">
        <v>516</v>
      </c>
      <c r="B267" s="263" t="s">
        <v>517</v>
      </c>
      <c r="C267" s="257" t="s">
        <v>821</v>
      </c>
      <c r="D267" s="262" t="s">
        <v>340</v>
      </c>
      <c r="E267" s="347"/>
      <c r="F267" s="235" t="s">
        <v>340</v>
      </c>
      <c r="G267" s="258" t="s">
        <v>340</v>
      </c>
      <c r="H267" s="259" t="s">
        <v>340</v>
      </c>
      <c r="I267" s="248"/>
      <c r="J267" s="249"/>
      <c r="K267" s="249"/>
    </row>
    <row r="268" spans="1:11" s="228" customFormat="1" x14ac:dyDescent="0.2">
      <c r="A268" s="255" t="s">
        <v>518</v>
      </c>
      <c r="B268" s="272" t="s">
        <v>503</v>
      </c>
      <c r="C268" s="257" t="s">
        <v>821</v>
      </c>
      <c r="D268" s="262" t="s">
        <v>340</v>
      </c>
      <c r="E268" s="347"/>
      <c r="F268" s="235" t="s">
        <v>340</v>
      </c>
      <c r="G268" s="258" t="s">
        <v>340</v>
      </c>
      <c r="H268" s="259" t="s">
        <v>340</v>
      </c>
      <c r="I268" s="248"/>
      <c r="J268" s="249"/>
      <c r="K268" s="249"/>
    </row>
    <row r="269" spans="1:11" s="228" customFormat="1" x14ac:dyDescent="0.2">
      <c r="A269" s="255" t="s">
        <v>519</v>
      </c>
      <c r="B269" s="263" t="s">
        <v>520</v>
      </c>
      <c r="C269" s="257" t="s">
        <v>821</v>
      </c>
      <c r="D269" s="262" t="s">
        <v>340</v>
      </c>
      <c r="E269" s="347"/>
      <c r="F269" s="235" t="s">
        <v>340</v>
      </c>
      <c r="G269" s="258" t="s">
        <v>340</v>
      </c>
      <c r="H269" s="259" t="s">
        <v>340</v>
      </c>
      <c r="I269" s="248"/>
      <c r="J269" s="249"/>
      <c r="K269" s="249"/>
    </row>
    <row r="270" spans="1:11" s="228" customFormat="1" x14ac:dyDescent="0.2">
      <c r="A270" s="255" t="s">
        <v>521</v>
      </c>
      <c r="B270" s="272" t="s">
        <v>503</v>
      </c>
      <c r="C270" s="257" t="s">
        <v>821</v>
      </c>
      <c r="D270" s="262" t="s">
        <v>340</v>
      </c>
      <c r="E270" s="347"/>
      <c r="F270" s="235" t="s">
        <v>340</v>
      </c>
      <c r="G270" s="258" t="s">
        <v>340</v>
      </c>
      <c r="H270" s="259" t="s">
        <v>340</v>
      </c>
      <c r="I270" s="248"/>
      <c r="J270" s="249"/>
      <c r="K270" s="249"/>
    </row>
    <row r="271" spans="1:11" s="228" customFormat="1" x14ac:dyDescent="0.2">
      <c r="A271" s="255" t="s">
        <v>522</v>
      </c>
      <c r="B271" s="263" t="s">
        <v>90</v>
      </c>
      <c r="C271" s="257" t="s">
        <v>821</v>
      </c>
      <c r="D271" s="262" t="s">
        <v>340</v>
      </c>
      <c r="E271" s="347"/>
      <c r="F271" s="235" t="s">
        <v>340</v>
      </c>
      <c r="G271" s="258" t="s">
        <v>340</v>
      </c>
      <c r="H271" s="259" t="s">
        <v>340</v>
      </c>
      <c r="I271" s="248"/>
      <c r="J271" s="249"/>
      <c r="K271" s="249"/>
    </row>
    <row r="272" spans="1:11" s="228" customFormat="1" x14ac:dyDescent="0.2">
      <c r="A272" s="255" t="s">
        <v>523</v>
      </c>
      <c r="B272" s="272" t="s">
        <v>503</v>
      </c>
      <c r="C272" s="257" t="s">
        <v>821</v>
      </c>
      <c r="D272" s="262" t="s">
        <v>340</v>
      </c>
      <c r="E272" s="347"/>
      <c r="F272" s="235" t="s">
        <v>340</v>
      </c>
      <c r="G272" s="258" t="s">
        <v>340</v>
      </c>
      <c r="H272" s="259" t="s">
        <v>340</v>
      </c>
      <c r="I272" s="248"/>
      <c r="J272" s="249"/>
      <c r="K272" s="249"/>
    </row>
    <row r="273" spans="1:11" s="228" customFormat="1" x14ac:dyDescent="0.2">
      <c r="A273" s="255" t="s">
        <v>522</v>
      </c>
      <c r="B273" s="263" t="s">
        <v>524</v>
      </c>
      <c r="C273" s="257" t="s">
        <v>821</v>
      </c>
      <c r="D273" s="262" t="s">
        <v>340</v>
      </c>
      <c r="E273" s="347"/>
      <c r="F273" s="235" t="s">
        <v>340</v>
      </c>
      <c r="G273" s="258" t="s">
        <v>340</v>
      </c>
      <c r="H273" s="259" t="s">
        <v>340</v>
      </c>
      <c r="I273" s="248"/>
      <c r="J273" s="249"/>
      <c r="K273" s="249"/>
    </row>
    <row r="274" spans="1:11" s="228" customFormat="1" x14ac:dyDescent="0.2">
      <c r="A274" s="255" t="s">
        <v>525</v>
      </c>
      <c r="B274" s="272" t="s">
        <v>503</v>
      </c>
      <c r="C274" s="257" t="s">
        <v>821</v>
      </c>
      <c r="D274" s="262" t="s">
        <v>340</v>
      </c>
      <c r="E274" s="347"/>
      <c r="F274" s="235" t="s">
        <v>340</v>
      </c>
      <c r="G274" s="258" t="s">
        <v>340</v>
      </c>
      <c r="H274" s="259" t="s">
        <v>340</v>
      </c>
      <c r="I274" s="248"/>
      <c r="J274" s="249"/>
      <c r="K274" s="249"/>
    </row>
    <row r="275" spans="1:11" s="228" customFormat="1" ht="22.5" x14ac:dyDescent="0.2">
      <c r="A275" s="255" t="s">
        <v>526</v>
      </c>
      <c r="B275" s="268" t="s">
        <v>527</v>
      </c>
      <c r="C275" s="257" t="s">
        <v>821</v>
      </c>
      <c r="D275" s="262" t="s">
        <v>340</v>
      </c>
      <c r="E275" s="347"/>
      <c r="F275" s="235" t="s">
        <v>340</v>
      </c>
      <c r="G275" s="258" t="s">
        <v>340</v>
      </c>
      <c r="H275" s="259" t="s">
        <v>340</v>
      </c>
      <c r="I275" s="248"/>
      <c r="J275" s="249"/>
      <c r="K275" s="249"/>
    </row>
    <row r="276" spans="1:11" s="228" customFormat="1" x14ac:dyDescent="0.2">
      <c r="A276" s="255" t="s">
        <v>528</v>
      </c>
      <c r="B276" s="272" t="s">
        <v>503</v>
      </c>
      <c r="C276" s="257" t="s">
        <v>821</v>
      </c>
      <c r="D276" s="262" t="s">
        <v>340</v>
      </c>
      <c r="E276" s="347"/>
      <c r="F276" s="235" t="s">
        <v>340</v>
      </c>
      <c r="G276" s="258" t="s">
        <v>340</v>
      </c>
      <c r="H276" s="259" t="s">
        <v>340</v>
      </c>
      <c r="I276" s="248"/>
      <c r="J276" s="249"/>
      <c r="K276" s="249"/>
    </row>
    <row r="277" spans="1:11" s="228" customFormat="1" x14ac:dyDescent="0.2">
      <c r="A277" s="255" t="s">
        <v>529</v>
      </c>
      <c r="B277" s="272" t="s">
        <v>95</v>
      </c>
      <c r="C277" s="257" t="s">
        <v>821</v>
      </c>
      <c r="D277" s="262" t="s">
        <v>340</v>
      </c>
      <c r="E277" s="347"/>
      <c r="F277" s="235" t="s">
        <v>340</v>
      </c>
      <c r="G277" s="258" t="s">
        <v>340</v>
      </c>
      <c r="H277" s="259" t="s">
        <v>340</v>
      </c>
      <c r="I277" s="248"/>
      <c r="J277" s="249"/>
      <c r="K277" s="249"/>
    </row>
    <row r="278" spans="1:11" s="228" customFormat="1" x14ac:dyDescent="0.2">
      <c r="A278" s="255" t="s">
        <v>530</v>
      </c>
      <c r="B278" s="273" t="s">
        <v>503</v>
      </c>
      <c r="C278" s="257" t="s">
        <v>821</v>
      </c>
      <c r="D278" s="262" t="s">
        <v>340</v>
      </c>
      <c r="E278" s="347"/>
      <c r="F278" s="235" t="s">
        <v>340</v>
      </c>
      <c r="G278" s="258" t="s">
        <v>340</v>
      </c>
      <c r="H278" s="259" t="s">
        <v>340</v>
      </c>
      <c r="I278" s="248"/>
      <c r="J278" s="249"/>
      <c r="K278" s="249"/>
    </row>
    <row r="279" spans="1:11" s="228" customFormat="1" x14ac:dyDescent="0.2">
      <c r="A279" s="255" t="s">
        <v>531</v>
      </c>
      <c r="B279" s="272" t="s">
        <v>96</v>
      </c>
      <c r="C279" s="257" t="s">
        <v>821</v>
      </c>
      <c r="D279" s="262" t="s">
        <v>340</v>
      </c>
      <c r="E279" s="347"/>
      <c r="F279" s="235" t="s">
        <v>340</v>
      </c>
      <c r="G279" s="258" t="s">
        <v>340</v>
      </c>
      <c r="H279" s="259" t="s">
        <v>340</v>
      </c>
      <c r="I279" s="248"/>
      <c r="J279" s="249"/>
      <c r="K279" s="249"/>
    </row>
    <row r="280" spans="1:11" s="228" customFormat="1" x14ac:dyDescent="0.2">
      <c r="A280" s="255" t="s">
        <v>532</v>
      </c>
      <c r="B280" s="273" t="s">
        <v>503</v>
      </c>
      <c r="C280" s="257" t="s">
        <v>821</v>
      </c>
      <c r="D280" s="262" t="s">
        <v>340</v>
      </c>
      <c r="E280" s="347"/>
      <c r="F280" s="235" t="s">
        <v>340</v>
      </c>
      <c r="G280" s="258" t="s">
        <v>340</v>
      </c>
      <c r="H280" s="259" t="s">
        <v>340</v>
      </c>
      <c r="I280" s="248"/>
      <c r="J280" s="249"/>
      <c r="K280" s="249"/>
    </row>
    <row r="281" spans="1:11" s="228" customFormat="1" x14ac:dyDescent="0.2">
      <c r="A281" s="255" t="s">
        <v>533</v>
      </c>
      <c r="B281" s="268" t="s">
        <v>534</v>
      </c>
      <c r="C281" s="257" t="s">
        <v>821</v>
      </c>
      <c r="D281" s="262">
        <v>1.3031200000000001</v>
      </c>
      <c r="E281" s="347">
        <v>0</v>
      </c>
      <c r="F281" s="235">
        <f t="shared" si="15"/>
        <v>-1.3031200000000001</v>
      </c>
      <c r="G281" s="235">
        <f>F281/D281*100</f>
        <v>-100</v>
      </c>
      <c r="H281" s="259" t="s">
        <v>340</v>
      </c>
      <c r="I281" s="248"/>
      <c r="J281" s="249"/>
      <c r="K281" s="249"/>
    </row>
    <row r="282" spans="1:11" s="228" customFormat="1" x14ac:dyDescent="0.2">
      <c r="A282" s="255" t="s">
        <v>535</v>
      </c>
      <c r="B282" s="272" t="s">
        <v>503</v>
      </c>
      <c r="C282" s="257" t="s">
        <v>821</v>
      </c>
      <c r="D282" s="262">
        <v>0</v>
      </c>
      <c r="E282" s="347">
        <v>0</v>
      </c>
      <c r="F282" s="235">
        <f t="shared" si="15"/>
        <v>0</v>
      </c>
      <c r="G282" s="235"/>
      <c r="H282" s="259" t="s">
        <v>340</v>
      </c>
      <c r="I282" s="248"/>
      <c r="J282" s="249"/>
      <c r="K282" s="249"/>
    </row>
    <row r="283" spans="1:11" s="228" customFormat="1" x14ac:dyDescent="0.2">
      <c r="A283" s="255" t="s">
        <v>536</v>
      </c>
      <c r="B283" s="269" t="s">
        <v>537</v>
      </c>
      <c r="C283" s="257" t="s">
        <v>821</v>
      </c>
      <c r="D283" s="262">
        <v>172.04408000000001</v>
      </c>
      <c r="E283" s="347">
        <v>179.32</v>
      </c>
      <c r="F283" s="235">
        <f t="shared" si="15"/>
        <v>7.2759199999999851</v>
      </c>
      <c r="G283" s="235">
        <f>F283/D283*100</f>
        <v>4.2291022161297178</v>
      </c>
      <c r="H283" s="259" t="s">
        <v>340</v>
      </c>
      <c r="I283" s="248"/>
      <c r="J283" s="249"/>
      <c r="K283" s="249"/>
    </row>
    <row r="284" spans="1:11" s="228" customFormat="1" x14ac:dyDescent="0.2">
      <c r="A284" s="255" t="s">
        <v>538</v>
      </c>
      <c r="B284" s="268" t="s">
        <v>539</v>
      </c>
      <c r="C284" s="257" t="s">
        <v>821</v>
      </c>
      <c r="D284" s="262" t="s">
        <v>340</v>
      </c>
      <c r="E284" s="347"/>
      <c r="F284" s="235" t="s">
        <v>340</v>
      </c>
      <c r="G284" s="258" t="s">
        <v>340</v>
      </c>
      <c r="H284" s="259" t="s">
        <v>340</v>
      </c>
      <c r="I284" s="248"/>
      <c r="J284" s="249"/>
      <c r="K284" s="249"/>
    </row>
    <row r="285" spans="1:11" s="228" customFormat="1" x14ac:dyDescent="0.2">
      <c r="A285" s="255" t="s">
        <v>540</v>
      </c>
      <c r="B285" s="272" t="s">
        <v>503</v>
      </c>
      <c r="C285" s="257" t="s">
        <v>821</v>
      </c>
      <c r="D285" s="262" t="s">
        <v>340</v>
      </c>
      <c r="E285" s="347"/>
      <c r="F285" s="235" t="s">
        <v>340</v>
      </c>
      <c r="G285" s="258" t="s">
        <v>340</v>
      </c>
      <c r="H285" s="259" t="s">
        <v>340</v>
      </c>
      <c r="I285" s="248"/>
      <c r="J285" s="249"/>
      <c r="K285" s="249"/>
    </row>
    <row r="286" spans="1:11" s="228" customFormat="1" x14ac:dyDescent="0.2">
      <c r="A286" s="255" t="s">
        <v>541</v>
      </c>
      <c r="B286" s="268" t="s">
        <v>542</v>
      </c>
      <c r="C286" s="257" t="s">
        <v>821</v>
      </c>
      <c r="D286" s="262">
        <v>126.93616</v>
      </c>
      <c r="E286" s="347">
        <v>0</v>
      </c>
      <c r="F286" s="235">
        <f t="shared" si="15"/>
        <v>-126.93616</v>
      </c>
      <c r="G286" s="235">
        <f>F286/D286*100</f>
        <v>-100</v>
      </c>
      <c r="H286" s="259" t="s">
        <v>340</v>
      </c>
      <c r="I286" s="248"/>
      <c r="J286" s="249"/>
      <c r="K286" s="249"/>
    </row>
    <row r="287" spans="1:11" s="228" customFormat="1" x14ac:dyDescent="0.2">
      <c r="A287" s="255" t="s">
        <v>543</v>
      </c>
      <c r="B287" s="272" t="s">
        <v>375</v>
      </c>
      <c r="C287" s="257" t="s">
        <v>821</v>
      </c>
      <c r="D287" s="262" t="s">
        <v>340</v>
      </c>
      <c r="E287" s="347"/>
      <c r="F287" s="235" t="s">
        <v>340</v>
      </c>
      <c r="G287" s="258" t="s">
        <v>340</v>
      </c>
      <c r="H287" s="259" t="s">
        <v>340</v>
      </c>
      <c r="I287" s="248"/>
      <c r="J287" s="249"/>
      <c r="K287" s="249"/>
    </row>
    <row r="288" spans="1:11" s="228" customFormat="1" x14ac:dyDescent="0.2">
      <c r="A288" s="255" t="s">
        <v>544</v>
      </c>
      <c r="B288" s="273" t="s">
        <v>503</v>
      </c>
      <c r="C288" s="257" t="s">
        <v>821</v>
      </c>
      <c r="D288" s="262" t="s">
        <v>340</v>
      </c>
      <c r="E288" s="347"/>
      <c r="F288" s="235" t="s">
        <v>340</v>
      </c>
      <c r="G288" s="258" t="s">
        <v>340</v>
      </c>
      <c r="H288" s="259" t="s">
        <v>340</v>
      </c>
      <c r="I288" s="248"/>
      <c r="J288" s="249"/>
      <c r="K288" s="249"/>
    </row>
    <row r="289" spans="1:11" s="228" customFormat="1" x14ac:dyDescent="0.2">
      <c r="A289" s="255" t="s">
        <v>545</v>
      </c>
      <c r="B289" s="272" t="s">
        <v>546</v>
      </c>
      <c r="C289" s="257" t="s">
        <v>821</v>
      </c>
      <c r="D289" s="239">
        <v>126.93616</v>
      </c>
      <c r="E289" s="347">
        <v>0</v>
      </c>
      <c r="F289" s="235">
        <f t="shared" si="15"/>
        <v>-126.93616</v>
      </c>
      <c r="G289" s="235">
        <f>F289/D289*100</f>
        <v>-100</v>
      </c>
      <c r="H289" s="259" t="s">
        <v>340</v>
      </c>
      <c r="I289" s="248"/>
      <c r="J289" s="249"/>
      <c r="K289" s="249"/>
    </row>
    <row r="290" spans="1:11" s="228" customFormat="1" x14ac:dyDescent="0.2">
      <c r="A290" s="255" t="s">
        <v>547</v>
      </c>
      <c r="B290" s="273" t="s">
        <v>503</v>
      </c>
      <c r="C290" s="257" t="s">
        <v>821</v>
      </c>
      <c r="D290" s="262" t="s">
        <v>340</v>
      </c>
      <c r="E290" s="347"/>
      <c r="F290" s="235" t="s">
        <v>340</v>
      </c>
      <c r="G290" s="258" t="s">
        <v>340</v>
      </c>
      <c r="H290" s="259" t="s">
        <v>340</v>
      </c>
      <c r="I290" s="248"/>
      <c r="J290" s="249"/>
      <c r="K290" s="249"/>
    </row>
    <row r="291" spans="1:11" s="228" customFormat="1" ht="22.5" x14ac:dyDescent="0.2">
      <c r="A291" s="255" t="s">
        <v>548</v>
      </c>
      <c r="B291" s="268" t="s">
        <v>549</v>
      </c>
      <c r="C291" s="257" t="s">
        <v>821</v>
      </c>
      <c r="D291" s="262" t="s">
        <v>340</v>
      </c>
      <c r="E291" s="347"/>
      <c r="F291" s="235" t="s">
        <v>340</v>
      </c>
      <c r="G291" s="258" t="s">
        <v>340</v>
      </c>
      <c r="H291" s="259" t="s">
        <v>340</v>
      </c>
      <c r="I291" s="248"/>
      <c r="J291" s="249"/>
      <c r="K291" s="249"/>
    </row>
    <row r="292" spans="1:11" s="228" customFormat="1" x14ac:dyDescent="0.2">
      <c r="A292" s="255" t="s">
        <v>550</v>
      </c>
      <c r="B292" s="272" t="s">
        <v>503</v>
      </c>
      <c r="C292" s="257" t="s">
        <v>821</v>
      </c>
      <c r="D292" s="262" t="s">
        <v>340</v>
      </c>
      <c r="E292" s="347"/>
      <c r="F292" s="235" t="s">
        <v>340</v>
      </c>
      <c r="G292" s="258" t="s">
        <v>340</v>
      </c>
      <c r="H292" s="259" t="s">
        <v>340</v>
      </c>
      <c r="I292" s="248"/>
      <c r="J292" s="249"/>
      <c r="K292" s="249"/>
    </row>
    <row r="293" spans="1:11" s="228" customFormat="1" x14ac:dyDescent="0.2">
      <c r="A293" s="255" t="s">
        <v>551</v>
      </c>
      <c r="B293" s="268" t="s">
        <v>552</v>
      </c>
      <c r="C293" s="257" t="s">
        <v>821</v>
      </c>
      <c r="D293" s="262" t="s">
        <v>340</v>
      </c>
      <c r="E293" s="347"/>
      <c r="F293" s="235" t="s">
        <v>340</v>
      </c>
      <c r="G293" s="258" t="s">
        <v>340</v>
      </c>
      <c r="H293" s="259" t="s">
        <v>340</v>
      </c>
      <c r="I293" s="248"/>
      <c r="J293" s="249"/>
      <c r="K293" s="249"/>
    </row>
    <row r="294" spans="1:11" s="228" customFormat="1" x14ac:dyDescent="0.2">
      <c r="A294" s="255" t="s">
        <v>553</v>
      </c>
      <c r="B294" s="272" t="s">
        <v>503</v>
      </c>
      <c r="C294" s="257" t="s">
        <v>821</v>
      </c>
      <c r="D294" s="262" t="s">
        <v>340</v>
      </c>
      <c r="E294" s="347"/>
      <c r="F294" s="235" t="s">
        <v>340</v>
      </c>
      <c r="G294" s="258" t="s">
        <v>340</v>
      </c>
      <c r="H294" s="259" t="s">
        <v>340</v>
      </c>
      <c r="I294" s="248"/>
      <c r="J294" s="249"/>
      <c r="K294" s="249"/>
    </row>
    <row r="295" spans="1:11" s="228" customFormat="1" x14ac:dyDescent="0.2">
      <c r="A295" s="255" t="s">
        <v>554</v>
      </c>
      <c r="B295" s="268" t="s">
        <v>555</v>
      </c>
      <c r="C295" s="257" t="s">
        <v>821</v>
      </c>
      <c r="D295" s="262">
        <v>12.81</v>
      </c>
      <c r="E295" s="347">
        <v>0</v>
      </c>
      <c r="F295" s="235">
        <f t="shared" si="15"/>
        <v>-12.81</v>
      </c>
      <c r="G295" s="235">
        <f>F295/D295*100</f>
        <v>-100</v>
      </c>
      <c r="H295" s="259" t="s">
        <v>340</v>
      </c>
      <c r="I295" s="248"/>
      <c r="J295" s="249"/>
      <c r="K295" s="249"/>
    </row>
    <row r="296" spans="1:11" s="228" customFormat="1" x14ac:dyDescent="0.2">
      <c r="A296" s="255" t="s">
        <v>556</v>
      </c>
      <c r="B296" s="272" t="s">
        <v>503</v>
      </c>
      <c r="C296" s="257" t="s">
        <v>821</v>
      </c>
      <c r="D296" s="262" t="s">
        <v>340</v>
      </c>
      <c r="E296" s="347"/>
      <c r="F296" s="235" t="s">
        <v>340</v>
      </c>
      <c r="G296" s="258" t="s">
        <v>340</v>
      </c>
      <c r="H296" s="259" t="s">
        <v>340</v>
      </c>
      <c r="I296" s="248"/>
      <c r="J296" s="249"/>
      <c r="K296" s="249"/>
    </row>
    <row r="297" spans="1:11" s="228" customFormat="1" x14ac:dyDescent="0.2">
      <c r="A297" s="255" t="s">
        <v>557</v>
      </c>
      <c r="B297" s="268" t="s">
        <v>558</v>
      </c>
      <c r="C297" s="257" t="s">
        <v>821</v>
      </c>
      <c r="D297" s="262">
        <v>0.11</v>
      </c>
      <c r="E297" s="347">
        <v>0</v>
      </c>
      <c r="F297" s="235">
        <f t="shared" si="15"/>
        <v>-0.11</v>
      </c>
      <c r="G297" s="235">
        <f>F297/D297*100</f>
        <v>-100</v>
      </c>
      <c r="H297" s="259" t="s">
        <v>340</v>
      </c>
      <c r="I297" s="248"/>
      <c r="J297" s="249"/>
      <c r="K297" s="249"/>
    </row>
    <row r="298" spans="1:11" s="228" customFormat="1" x14ac:dyDescent="0.2">
      <c r="A298" s="255" t="s">
        <v>559</v>
      </c>
      <c r="B298" s="272" t="s">
        <v>503</v>
      </c>
      <c r="C298" s="257" t="s">
        <v>821</v>
      </c>
      <c r="D298" s="262" t="s">
        <v>340</v>
      </c>
      <c r="E298" s="347"/>
      <c r="F298" s="235" t="s">
        <v>340</v>
      </c>
      <c r="G298" s="258" t="s">
        <v>340</v>
      </c>
      <c r="H298" s="259" t="s">
        <v>340</v>
      </c>
      <c r="I298" s="248"/>
      <c r="J298" s="249"/>
      <c r="K298" s="249"/>
    </row>
    <row r="299" spans="1:11" s="228" customFormat="1" x14ac:dyDescent="0.2">
      <c r="A299" s="255" t="s">
        <v>560</v>
      </c>
      <c r="B299" s="268" t="s">
        <v>561</v>
      </c>
      <c r="C299" s="257" t="s">
        <v>821</v>
      </c>
      <c r="D299" s="262" t="s">
        <v>340</v>
      </c>
      <c r="E299" s="347"/>
      <c r="F299" s="235" t="s">
        <v>340</v>
      </c>
      <c r="G299" s="258" t="s">
        <v>340</v>
      </c>
      <c r="H299" s="259" t="s">
        <v>340</v>
      </c>
      <c r="I299" s="248"/>
      <c r="J299" s="249"/>
      <c r="K299" s="249"/>
    </row>
    <row r="300" spans="1:11" s="228" customFormat="1" x14ac:dyDescent="0.2">
      <c r="A300" s="255" t="s">
        <v>562</v>
      </c>
      <c r="B300" s="272" t="s">
        <v>503</v>
      </c>
      <c r="C300" s="257" t="s">
        <v>821</v>
      </c>
      <c r="D300" s="262" t="s">
        <v>340</v>
      </c>
      <c r="E300" s="347"/>
      <c r="F300" s="235" t="s">
        <v>340</v>
      </c>
      <c r="G300" s="258" t="s">
        <v>340</v>
      </c>
      <c r="H300" s="259" t="s">
        <v>340</v>
      </c>
      <c r="I300" s="248"/>
      <c r="J300" s="249"/>
      <c r="K300" s="249"/>
    </row>
    <row r="301" spans="1:11" s="228" customFormat="1" ht="22.5" x14ac:dyDescent="0.2">
      <c r="A301" s="255" t="s">
        <v>563</v>
      </c>
      <c r="B301" s="268" t="s">
        <v>564</v>
      </c>
      <c r="C301" s="257" t="s">
        <v>821</v>
      </c>
      <c r="D301" s="262" t="s">
        <v>340</v>
      </c>
      <c r="E301" s="347"/>
      <c r="F301" s="235" t="s">
        <v>340</v>
      </c>
      <c r="G301" s="258" t="s">
        <v>340</v>
      </c>
      <c r="H301" s="259" t="s">
        <v>340</v>
      </c>
      <c r="I301" s="248"/>
      <c r="J301" s="249"/>
      <c r="K301" s="249"/>
    </row>
    <row r="302" spans="1:11" s="228" customFormat="1" x14ac:dyDescent="0.2">
      <c r="A302" s="255" t="s">
        <v>565</v>
      </c>
      <c r="B302" s="272" t="s">
        <v>503</v>
      </c>
      <c r="C302" s="257" t="s">
        <v>821</v>
      </c>
      <c r="D302" s="262" t="s">
        <v>340</v>
      </c>
      <c r="E302" s="347"/>
      <c r="F302" s="235" t="s">
        <v>340</v>
      </c>
      <c r="G302" s="258" t="s">
        <v>340</v>
      </c>
      <c r="H302" s="259" t="s">
        <v>340</v>
      </c>
      <c r="I302" s="248"/>
      <c r="J302" s="249"/>
      <c r="K302" s="249"/>
    </row>
    <row r="303" spans="1:11" s="228" customFormat="1" x14ac:dyDescent="0.2">
      <c r="A303" s="255" t="s">
        <v>566</v>
      </c>
      <c r="B303" s="268" t="s">
        <v>567</v>
      </c>
      <c r="C303" s="257" t="s">
        <v>821</v>
      </c>
      <c r="D303" s="262">
        <v>32.19</v>
      </c>
      <c r="E303" s="347">
        <f>E283</f>
        <v>179.32</v>
      </c>
      <c r="F303" s="235">
        <f t="shared" si="15"/>
        <v>147.13</v>
      </c>
      <c r="G303" s="235">
        <f>F303/D303*100</f>
        <v>457.06741223982607</v>
      </c>
      <c r="H303" s="259" t="s">
        <v>340</v>
      </c>
      <c r="I303" s="248"/>
      <c r="J303" s="249"/>
      <c r="K303" s="249"/>
    </row>
    <row r="304" spans="1:11" s="228" customFormat="1" x14ac:dyDescent="0.2">
      <c r="A304" s="255" t="s">
        <v>568</v>
      </c>
      <c r="B304" s="272" t="s">
        <v>503</v>
      </c>
      <c r="C304" s="257" t="s">
        <v>821</v>
      </c>
      <c r="D304" s="262" t="s">
        <v>340</v>
      </c>
      <c r="E304" s="347">
        <v>0</v>
      </c>
      <c r="F304" s="235" t="s">
        <v>340</v>
      </c>
      <c r="G304" s="258" t="s">
        <v>340</v>
      </c>
      <c r="H304" s="259" t="s">
        <v>340</v>
      </c>
      <c r="I304" s="248"/>
      <c r="J304" s="249"/>
      <c r="K304" s="249"/>
    </row>
    <row r="305" spans="1:11" s="228" customFormat="1" ht="22.5" x14ac:dyDescent="0.2">
      <c r="A305" s="255" t="s">
        <v>569</v>
      </c>
      <c r="B305" s="269" t="s">
        <v>570</v>
      </c>
      <c r="C305" s="257" t="s">
        <v>8</v>
      </c>
      <c r="D305" s="235">
        <v>51.17</v>
      </c>
      <c r="E305" s="347">
        <f>E173/E29*100</f>
        <v>100</v>
      </c>
      <c r="F305" s="235">
        <f t="shared" si="15"/>
        <v>48.83</v>
      </c>
      <c r="G305" s="235">
        <f>F305/D305*100</f>
        <v>95.427008012507315</v>
      </c>
      <c r="H305" s="259" t="s">
        <v>340</v>
      </c>
      <c r="I305" s="248"/>
      <c r="J305" s="249"/>
      <c r="K305" s="249"/>
    </row>
    <row r="306" spans="1:11" s="228" customFormat="1" x14ac:dyDescent="0.2">
      <c r="A306" s="255" t="s">
        <v>571</v>
      </c>
      <c r="B306" s="268" t="s">
        <v>572</v>
      </c>
      <c r="C306" s="257" t="s">
        <v>8</v>
      </c>
      <c r="D306" s="262" t="s">
        <v>340</v>
      </c>
      <c r="E306" s="347">
        <v>0</v>
      </c>
      <c r="F306" s="235" t="s">
        <v>340</v>
      </c>
      <c r="G306" s="258" t="s">
        <v>340</v>
      </c>
      <c r="H306" s="259" t="s">
        <v>340</v>
      </c>
      <c r="I306" s="248"/>
      <c r="J306" s="249"/>
      <c r="K306" s="249"/>
    </row>
    <row r="307" spans="1:11" s="228" customFormat="1" ht="22.5" x14ac:dyDescent="0.2">
      <c r="A307" s="255" t="s">
        <v>573</v>
      </c>
      <c r="B307" s="268" t="s">
        <v>574</v>
      </c>
      <c r="C307" s="257" t="s">
        <v>8</v>
      </c>
      <c r="D307" s="262" t="s">
        <v>340</v>
      </c>
      <c r="E307" s="347">
        <v>0</v>
      </c>
      <c r="F307" s="235" t="s">
        <v>340</v>
      </c>
      <c r="G307" s="258" t="s">
        <v>340</v>
      </c>
      <c r="H307" s="259" t="s">
        <v>340</v>
      </c>
      <c r="I307" s="248"/>
      <c r="J307" s="249"/>
      <c r="K307" s="249"/>
    </row>
    <row r="308" spans="1:11" s="228" customFormat="1" ht="22.5" x14ac:dyDescent="0.2">
      <c r="A308" s="255" t="s">
        <v>575</v>
      </c>
      <c r="B308" s="268" t="s">
        <v>576</v>
      </c>
      <c r="C308" s="257" t="s">
        <v>8</v>
      </c>
      <c r="D308" s="262" t="s">
        <v>340</v>
      </c>
      <c r="E308" s="347">
        <v>0</v>
      </c>
      <c r="F308" s="235" t="s">
        <v>340</v>
      </c>
      <c r="G308" s="258" t="s">
        <v>340</v>
      </c>
      <c r="H308" s="259" t="s">
        <v>340</v>
      </c>
      <c r="I308" s="248"/>
      <c r="J308" s="249"/>
      <c r="K308" s="249"/>
    </row>
    <row r="309" spans="1:11" s="228" customFormat="1" ht="22.5" x14ac:dyDescent="0.2">
      <c r="A309" s="255" t="s">
        <v>577</v>
      </c>
      <c r="B309" s="268" t="s">
        <v>578</v>
      </c>
      <c r="C309" s="257" t="s">
        <v>8</v>
      </c>
      <c r="D309" s="262" t="s">
        <v>340</v>
      </c>
      <c r="E309" s="347">
        <v>0</v>
      </c>
      <c r="F309" s="235" t="s">
        <v>340</v>
      </c>
      <c r="G309" s="258" t="s">
        <v>340</v>
      </c>
      <c r="H309" s="259" t="s">
        <v>340</v>
      </c>
      <c r="I309" s="248"/>
      <c r="J309" s="249"/>
      <c r="K309" s="249"/>
    </row>
    <row r="310" spans="1:11" s="228" customFormat="1" x14ac:dyDescent="0.2">
      <c r="A310" s="255" t="s">
        <v>579</v>
      </c>
      <c r="B310" s="263" t="s">
        <v>580</v>
      </c>
      <c r="C310" s="257" t="s">
        <v>8</v>
      </c>
      <c r="D310" s="262" t="s">
        <v>340</v>
      </c>
      <c r="E310" s="347">
        <v>0</v>
      </c>
      <c r="F310" s="235" t="s">
        <v>340</v>
      </c>
      <c r="G310" s="258" t="s">
        <v>340</v>
      </c>
      <c r="H310" s="259" t="s">
        <v>340</v>
      </c>
      <c r="I310" s="248"/>
      <c r="J310" s="249"/>
      <c r="K310" s="249"/>
    </row>
    <row r="311" spans="1:11" s="228" customFormat="1" x14ac:dyDescent="0.2">
      <c r="A311" s="255" t="s">
        <v>581</v>
      </c>
      <c r="B311" s="263" t="s">
        <v>582</v>
      </c>
      <c r="C311" s="257" t="s">
        <v>8</v>
      </c>
      <c r="D311" s="235">
        <f>D173/D29*100</f>
        <v>48.735990976559343</v>
      </c>
      <c r="E311" s="347">
        <f>E173/E29*100</f>
        <v>100</v>
      </c>
      <c r="F311" s="235">
        <f t="shared" si="15"/>
        <v>51.264009023440657</v>
      </c>
      <c r="G311" s="235">
        <f>F311/D311*100</f>
        <v>105.18716865344386</v>
      </c>
      <c r="H311" s="259" t="s">
        <v>340</v>
      </c>
      <c r="I311" s="248"/>
      <c r="J311" s="249"/>
      <c r="K311" s="249"/>
    </row>
    <row r="312" spans="1:11" s="228" customFormat="1" x14ac:dyDescent="0.2">
      <c r="A312" s="255" t="s">
        <v>583</v>
      </c>
      <c r="B312" s="263" t="s">
        <v>584</v>
      </c>
      <c r="C312" s="257" t="s">
        <v>8</v>
      </c>
      <c r="D312" s="262" t="s">
        <v>340</v>
      </c>
      <c r="E312" s="347">
        <v>0</v>
      </c>
      <c r="F312" s="235" t="s">
        <v>340</v>
      </c>
      <c r="G312" s="258" t="s">
        <v>340</v>
      </c>
      <c r="H312" s="259" t="s">
        <v>340</v>
      </c>
      <c r="I312" s="248"/>
      <c r="J312" s="249"/>
      <c r="K312" s="249"/>
    </row>
    <row r="313" spans="1:11" s="228" customFormat="1" x14ac:dyDescent="0.2">
      <c r="A313" s="255" t="s">
        <v>585</v>
      </c>
      <c r="B313" s="263" t="s">
        <v>586</v>
      </c>
      <c r="C313" s="257" t="s">
        <v>8</v>
      </c>
      <c r="D313" s="262" t="s">
        <v>340</v>
      </c>
      <c r="E313" s="347">
        <v>0</v>
      </c>
      <c r="F313" s="235" t="s">
        <v>340</v>
      </c>
      <c r="G313" s="258" t="s">
        <v>340</v>
      </c>
      <c r="H313" s="259" t="s">
        <v>340</v>
      </c>
      <c r="I313" s="248"/>
      <c r="J313" s="249"/>
      <c r="K313" s="249"/>
    </row>
    <row r="314" spans="1:11" s="228" customFormat="1" x14ac:dyDescent="0.2">
      <c r="A314" s="255" t="s">
        <v>587</v>
      </c>
      <c r="B314" s="263" t="s">
        <v>588</v>
      </c>
      <c r="C314" s="257" t="s">
        <v>8</v>
      </c>
      <c r="D314" s="262" t="s">
        <v>340</v>
      </c>
      <c r="E314" s="347">
        <v>0</v>
      </c>
      <c r="F314" s="235" t="s">
        <v>340</v>
      </c>
      <c r="G314" s="258" t="s">
        <v>340</v>
      </c>
      <c r="H314" s="259" t="s">
        <v>340</v>
      </c>
      <c r="I314" s="248"/>
      <c r="J314" s="249"/>
      <c r="K314" s="249"/>
    </row>
    <row r="315" spans="1:11" s="228" customFormat="1" ht="22.5" x14ac:dyDescent="0.2">
      <c r="A315" s="255" t="s">
        <v>589</v>
      </c>
      <c r="B315" s="268" t="s">
        <v>590</v>
      </c>
      <c r="C315" s="257" t="s">
        <v>8</v>
      </c>
      <c r="D315" s="262" t="s">
        <v>340</v>
      </c>
      <c r="E315" s="347">
        <v>0</v>
      </c>
      <c r="F315" s="235" t="s">
        <v>340</v>
      </c>
      <c r="G315" s="258" t="s">
        <v>340</v>
      </c>
      <c r="H315" s="259" t="s">
        <v>340</v>
      </c>
      <c r="I315" s="248"/>
      <c r="J315" s="249"/>
      <c r="K315" s="249"/>
    </row>
    <row r="316" spans="1:11" s="228" customFormat="1" x14ac:dyDescent="0.2">
      <c r="A316" s="255" t="s">
        <v>591</v>
      </c>
      <c r="B316" s="304" t="s">
        <v>95</v>
      </c>
      <c r="C316" s="257" t="s">
        <v>8</v>
      </c>
      <c r="D316" s="262" t="s">
        <v>340</v>
      </c>
      <c r="E316" s="347">
        <v>0</v>
      </c>
      <c r="F316" s="235" t="s">
        <v>340</v>
      </c>
      <c r="G316" s="258" t="s">
        <v>340</v>
      </c>
      <c r="H316" s="259" t="s">
        <v>340</v>
      </c>
      <c r="I316" s="248"/>
      <c r="J316" s="249"/>
      <c r="K316" s="249"/>
    </row>
    <row r="317" spans="1:11" s="228" customFormat="1" ht="12" thickBot="1" x14ac:dyDescent="0.25">
      <c r="A317" s="287" t="s">
        <v>592</v>
      </c>
      <c r="B317" s="305" t="s">
        <v>96</v>
      </c>
      <c r="C317" s="293" t="s">
        <v>8</v>
      </c>
      <c r="D317" s="294" t="s">
        <v>340</v>
      </c>
      <c r="E317" s="356">
        <v>0</v>
      </c>
      <c r="F317" s="306" t="s">
        <v>340</v>
      </c>
      <c r="G317" s="307" t="s">
        <v>340</v>
      </c>
      <c r="H317" s="290" t="s">
        <v>340</v>
      </c>
      <c r="I317" s="248"/>
      <c r="J317" s="249"/>
      <c r="K317" s="249"/>
    </row>
    <row r="318" spans="1:11" s="228" customFormat="1" ht="12" thickBot="1" x14ac:dyDescent="0.25">
      <c r="A318" s="495" t="s">
        <v>593</v>
      </c>
      <c r="B318" s="496"/>
      <c r="C318" s="496"/>
      <c r="D318" s="496"/>
      <c r="E318" s="496"/>
      <c r="F318" s="496"/>
      <c r="G318" s="496"/>
      <c r="H318" s="497"/>
      <c r="I318" s="248"/>
      <c r="J318" s="249"/>
      <c r="K318" s="249"/>
    </row>
    <row r="319" spans="1:11" ht="22.5" hidden="1" outlineLevel="1" x14ac:dyDescent="0.2">
      <c r="A319" s="250" t="s">
        <v>594</v>
      </c>
      <c r="B319" s="251" t="s">
        <v>595</v>
      </c>
      <c r="C319" s="252" t="s">
        <v>340</v>
      </c>
      <c r="D319" s="308" t="s">
        <v>596</v>
      </c>
      <c r="E319" s="352" t="s">
        <v>596</v>
      </c>
      <c r="F319" s="308"/>
      <c r="G319" s="308" t="s">
        <v>596</v>
      </c>
      <c r="H319" s="309" t="s">
        <v>596</v>
      </c>
      <c r="I319" s="248"/>
      <c r="J319" s="248"/>
      <c r="K319" s="248"/>
    </row>
    <row r="320" spans="1:11" hidden="1" outlineLevel="1" x14ac:dyDescent="0.2">
      <c r="A320" s="255" t="s">
        <v>597</v>
      </c>
      <c r="B320" s="269" t="s">
        <v>598</v>
      </c>
      <c r="C320" s="257" t="s">
        <v>1</v>
      </c>
      <c r="D320" s="262">
        <v>0</v>
      </c>
      <c r="E320" s="347">
        <v>0</v>
      </c>
      <c r="F320" s="239">
        <v>0</v>
      </c>
      <c r="G320" s="258" t="s">
        <v>340</v>
      </c>
      <c r="H320" s="259" t="s">
        <v>340</v>
      </c>
      <c r="I320" s="248"/>
      <c r="J320" s="248"/>
      <c r="K320" s="248"/>
    </row>
    <row r="321" spans="1:11" hidden="1" outlineLevel="1" x14ac:dyDescent="0.2">
      <c r="A321" s="255" t="s">
        <v>599</v>
      </c>
      <c r="B321" s="269" t="s">
        <v>600</v>
      </c>
      <c r="C321" s="257" t="s">
        <v>601</v>
      </c>
      <c r="D321" s="262">
        <v>0</v>
      </c>
      <c r="E321" s="347">
        <v>0</v>
      </c>
      <c r="F321" s="239">
        <v>0</v>
      </c>
      <c r="G321" s="258" t="s">
        <v>340</v>
      </c>
      <c r="H321" s="259" t="s">
        <v>340</v>
      </c>
      <c r="I321" s="248"/>
      <c r="J321" s="248"/>
      <c r="K321" s="248"/>
    </row>
    <row r="322" spans="1:11" hidden="1" outlineLevel="1" x14ac:dyDescent="0.2">
      <c r="A322" s="255" t="s">
        <v>602</v>
      </c>
      <c r="B322" s="269" t="s">
        <v>603</v>
      </c>
      <c r="C322" s="257" t="s">
        <v>1</v>
      </c>
      <c r="D322" s="262">
        <v>0</v>
      </c>
      <c r="E322" s="347">
        <v>0</v>
      </c>
      <c r="F322" s="239">
        <v>0</v>
      </c>
      <c r="G322" s="258" t="s">
        <v>340</v>
      </c>
      <c r="H322" s="259" t="s">
        <v>340</v>
      </c>
      <c r="I322" s="248"/>
      <c r="J322" s="248"/>
      <c r="K322" s="248"/>
    </row>
    <row r="323" spans="1:11" hidden="1" outlineLevel="1" x14ac:dyDescent="0.2">
      <c r="A323" s="255" t="s">
        <v>604</v>
      </c>
      <c r="B323" s="269" t="s">
        <v>605</v>
      </c>
      <c r="C323" s="257" t="s">
        <v>601</v>
      </c>
      <c r="D323" s="262">
        <v>0</v>
      </c>
      <c r="E323" s="347">
        <v>0</v>
      </c>
      <c r="F323" s="239">
        <v>0</v>
      </c>
      <c r="G323" s="258" t="s">
        <v>340</v>
      </c>
      <c r="H323" s="259" t="s">
        <v>340</v>
      </c>
      <c r="I323" s="248"/>
      <c r="J323" s="248"/>
      <c r="K323" s="248"/>
    </row>
    <row r="324" spans="1:11" hidden="1" outlineLevel="1" x14ac:dyDescent="0.2">
      <c r="A324" s="255" t="s">
        <v>606</v>
      </c>
      <c r="B324" s="269" t="s">
        <v>607</v>
      </c>
      <c r="C324" s="257" t="s">
        <v>608</v>
      </c>
      <c r="D324" s="262">
        <v>0</v>
      </c>
      <c r="E324" s="347">
        <v>0</v>
      </c>
      <c r="F324" s="239">
        <v>0</v>
      </c>
      <c r="G324" s="258" t="s">
        <v>340</v>
      </c>
      <c r="H324" s="259" t="s">
        <v>340</v>
      </c>
      <c r="I324" s="248"/>
      <c r="J324" s="248"/>
      <c r="K324" s="248"/>
    </row>
    <row r="325" spans="1:11" hidden="1" outlineLevel="1" x14ac:dyDescent="0.2">
      <c r="A325" s="255" t="s">
        <v>609</v>
      </c>
      <c r="B325" s="269" t="s">
        <v>610</v>
      </c>
      <c r="C325" s="257" t="s">
        <v>340</v>
      </c>
      <c r="D325" s="262" t="s">
        <v>824</v>
      </c>
      <c r="E325" s="347" t="s">
        <v>824</v>
      </c>
      <c r="F325" s="239" t="s">
        <v>824</v>
      </c>
      <c r="G325" s="239" t="s">
        <v>824</v>
      </c>
      <c r="H325" s="310" t="s">
        <v>824</v>
      </c>
      <c r="I325" s="248"/>
      <c r="J325" s="248"/>
      <c r="K325" s="248"/>
    </row>
    <row r="326" spans="1:11" hidden="1" outlineLevel="1" x14ac:dyDescent="0.2">
      <c r="A326" s="255" t="s">
        <v>611</v>
      </c>
      <c r="B326" s="268" t="s">
        <v>612</v>
      </c>
      <c r="C326" s="257" t="s">
        <v>608</v>
      </c>
      <c r="D326" s="262">
        <v>0</v>
      </c>
      <c r="E326" s="347">
        <v>0</v>
      </c>
      <c r="F326" s="239">
        <v>0</v>
      </c>
      <c r="G326" s="258" t="s">
        <v>340</v>
      </c>
      <c r="H326" s="259" t="s">
        <v>340</v>
      </c>
      <c r="I326" s="248"/>
      <c r="J326" s="248"/>
      <c r="K326" s="248"/>
    </row>
    <row r="327" spans="1:11" hidden="1" outlineLevel="1" x14ac:dyDescent="0.2">
      <c r="A327" s="255" t="s">
        <v>613</v>
      </c>
      <c r="B327" s="268" t="s">
        <v>614</v>
      </c>
      <c r="C327" s="257" t="s">
        <v>615</v>
      </c>
      <c r="D327" s="262">
        <v>0</v>
      </c>
      <c r="E327" s="347">
        <v>0</v>
      </c>
      <c r="F327" s="239">
        <v>0</v>
      </c>
      <c r="G327" s="258" t="s">
        <v>340</v>
      </c>
      <c r="H327" s="259" t="s">
        <v>340</v>
      </c>
      <c r="I327" s="248"/>
      <c r="J327" s="248"/>
      <c r="K327" s="248"/>
    </row>
    <row r="328" spans="1:11" hidden="1" outlineLevel="1" x14ac:dyDescent="0.2">
      <c r="A328" s="255" t="s">
        <v>616</v>
      </c>
      <c r="B328" s="269" t="s">
        <v>617</v>
      </c>
      <c r="C328" s="257" t="s">
        <v>340</v>
      </c>
      <c r="D328" s="262" t="s">
        <v>824</v>
      </c>
      <c r="E328" s="347" t="s">
        <v>824</v>
      </c>
      <c r="F328" s="239" t="s">
        <v>824</v>
      </c>
      <c r="G328" s="239" t="s">
        <v>824</v>
      </c>
      <c r="H328" s="310" t="s">
        <v>824</v>
      </c>
      <c r="I328" s="248"/>
      <c r="J328" s="248"/>
      <c r="K328" s="248"/>
    </row>
    <row r="329" spans="1:11" hidden="1" outlineLevel="1" x14ac:dyDescent="0.2">
      <c r="A329" s="255" t="s">
        <v>618</v>
      </c>
      <c r="B329" s="268" t="s">
        <v>612</v>
      </c>
      <c r="C329" s="257" t="s">
        <v>608</v>
      </c>
      <c r="D329" s="262">
        <v>0</v>
      </c>
      <c r="E329" s="347">
        <v>0</v>
      </c>
      <c r="F329" s="239">
        <v>0</v>
      </c>
      <c r="G329" s="258" t="s">
        <v>340</v>
      </c>
      <c r="H329" s="259" t="s">
        <v>340</v>
      </c>
      <c r="I329" s="248"/>
      <c r="J329" s="248"/>
      <c r="K329" s="248"/>
    </row>
    <row r="330" spans="1:11" hidden="1" outlineLevel="1" x14ac:dyDescent="0.2">
      <c r="A330" s="255" t="s">
        <v>619</v>
      </c>
      <c r="B330" s="268" t="s">
        <v>620</v>
      </c>
      <c r="C330" s="257" t="s">
        <v>1</v>
      </c>
      <c r="D330" s="262">
        <v>0</v>
      </c>
      <c r="E330" s="347">
        <v>0</v>
      </c>
      <c r="F330" s="239">
        <v>0</v>
      </c>
      <c r="G330" s="258" t="s">
        <v>340</v>
      </c>
      <c r="H330" s="259" t="s">
        <v>340</v>
      </c>
      <c r="I330" s="248"/>
      <c r="J330" s="248"/>
      <c r="K330" s="248"/>
    </row>
    <row r="331" spans="1:11" hidden="1" outlineLevel="1" x14ac:dyDescent="0.2">
      <c r="A331" s="255" t="s">
        <v>621</v>
      </c>
      <c r="B331" s="268" t="s">
        <v>614</v>
      </c>
      <c r="C331" s="257" t="s">
        <v>615</v>
      </c>
      <c r="D331" s="262">
        <v>0</v>
      </c>
      <c r="E331" s="347">
        <v>0</v>
      </c>
      <c r="F331" s="239">
        <v>0</v>
      </c>
      <c r="G331" s="258" t="s">
        <v>340</v>
      </c>
      <c r="H331" s="259" t="s">
        <v>340</v>
      </c>
      <c r="I331" s="248"/>
      <c r="J331" s="248"/>
      <c r="K331" s="248"/>
    </row>
    <row r="332" spans="1:11" hidden="1" outlineLevel="1" x14ac:dyDescent="0.2">
      <c r="A332" s="255" t="s">
        <v>622</v>
      </c>
      <c r="B332" s="269" t="s">
        <v>623</v>
      </c>
      <c r="C332" s="257" t="s">
        <v>340</v>
      </c>
      <c r="D332" s="262" t="s">
        <v>824</v>
      </c>
      <c r="E332" s="347" t="s">
        <v>824</v>
      </c>
      <c r="F332" s="239" t="s">
        <v>824</v>
      </c>
      <c r="G332" s="239" t="s">
        <v>824</v>
      </c>
      <c r="H332" s="310" t="s">
        <v>824</v>
      </c>
      <c r="I332" s="248"/>
      <c r="J332" s="248"/>
      <c r="K332" s="248"/>
    </row>
    <row r="333" spans="1:11" hidden="1" outlineLevel="1" x14ac:dyDescent="0.2">
      <c r="A333" s="255" t="s">
        <v>624</v>
      </c>
      <c r="B333" s="268" t="s">
        <v>612</v>
      </c>
      <c r="C333" s="257" t="s">
        <v>608</v>
      </c>
      <c r="D333" s="262">
        <v>0</v>
      </c>
      <c r="E333" s="347">
        <v>0</v>
      </c>
      <c r="F333" s="239">
        <v>0</v>
      </c>
      <c r="G333" s="258" t="s">
        <v>340</v>
      </c>
      <c r="H333" s="259" t="s">
        <v>340</v>
      </c>
      <c r="I333" s="248"/>
      <c r="J333" s="248"/>
      <c r="K333" s="248"/>
    </row>
    <row r="334" spans="1:11" hidden="1" outlineLevel="1" x14ac:dyDescent="0.2">
      <c r="A334" s="255" t="s">
        <v>625</v>
      </c>
      <c r="B334" s="268" t="s">
        <v>614</v>
      </c>
      <c r="C334" s="257" t="s">
        <v>615</v>
      </c>
      <c r="D334" s="262">
        <v>0</v>
      </c>
      <c r="E334" s="347">
        <v>0</v>
      </c>
      <c r="F334" s="239">
        <v>0</v>
      </c>
      <c r="G334" s="258" t="s">
        <v>340</v>
      </c>
      <c r="H334" s="259" t="s">
        <v>340</v>
      </c>
      <c r="I334" s="248"/>
      <c r="J334" s="248"/>
      <c r="K334" s="248"/>
    </row>
    <row r="335" spans="1:11" hidden="1" outlineLevel="1" x14ac:dyDescent="0.2">
      <c r="A335" s="255" t="s">
        <v>626</v>
      </c>
      <c r="B335" s="269" t="s">
        <v>627</v>
      </c>
      <c r="C335" s="257" t="s">
        <v>340</v>
      </c>
      <c r="D335" s="262" t="s">
        <v>824</v>
      </c>
      <c r="E335" s="347" t="s">
        <v>824</v>
      </c>
      <c r="F335" s="239" t="s">
        <v>824</v>
      </c>
      <c r="G335" s="239" t="s">
        <v>824</v>
      </c>
      <c r="H335" s="310" t="s">
        <v>824</v>
      </c>
      <c r="I335" s="248"/>
      <c r="J335" s="248"/>
      <c r="K335" s="248"/>
    </row>
    <row r="336" spans="1:11" hidden="1" outlineLevel="1" x14ac:dyDescent="0.2">
      <c r="A336" s="255" t="s">
        <v>628</v>
      </c>
      <c r="B336" s="268" t="s">
        <v>612</v>
      </c>
      <c r="C336" s="257" t="s">
        <v>608</v>
      </c>
      <c r="D336" s="262">
        <v>0</v>
      </c>
      <c r="E336" s="347">
        <v>0</v>
      </c>
      <c r="F336" s="239">
        <v>0</v>
      </c>
      <c r="G336" s="258" t="s">
        <v>340</v>
      </c>
      <c r="H336" s="259" t="s">
        <v>340</v>
      </c>
      <c r="I336" s="248"/>
      <c r="J336" s="248"/>
      <c r="K336" s="248"/>
    </row>
    <row r="337" spans="1:11" hidden="1" outlineLevel="1" x14ac:dyDescent="0.2">
      <c r="A337" s="255" t="s">
        <v>629</v>
      </c>
      <c r="B337" s="268" t="s">
        <v>620</v>
      </c>
      <c r="C337" s="257" t="s">
        <v>1</v>
      </c>
      <c r="D337" s="262">
        <v>0</v>
      </c>
      <c r="E337" s="347">
        <v>0</v>
      </c>
      <c r="F337" s="239">
        <v>0</v>
      </c>
      <c r="G337" s="258" t="s">
        <v>340</v>
      </c>
      <c r="H337" s="259" t="s">
        <v>340</v>
      </c>
      <c r="I337" s="248"/>
      <c r="J337" s="248"/>
      <c r="K337" s="248"/>
    </row>
    <row r="338" spans="1:11" hidden="1" outlineLevel="1" x14ac:dyDescent="0.2">
      <c r="A338" s="255" t="s">
        <v>630</v>
      </c>
      <c r="B338" s="268" t="s">
        <v>614</v>
      </c>
      <c r="C338" s="257" t="s">
        <v>615</v>
      </c>
      <c r="D338" s="262">
        <v>0</v>
      </c>
      <c r="E338" s="347">
        <v>0</v>
      </c>
      <c r="F338" s="239">
        <v>0</v>
      </c>
      <c r="G338" s="258" t="s">
        <v>340</v>
      </c>
      <c r="H338" s="259" t="s">
        <v>340</v>
      </c>
      <c r="I338" s="248"/>
      <c r="J338" s="248"/>
      <c r="K338" s="248"/>
    </row>
    <row r="339" spans="1:11" hidden="1" outlineLevel="1" x14ac:dyDescent="0.2">
      <c r="A339" s="311" t="s">
        <v>631</v>
      </c>
      <c r="B339" s="312" t="s">
        <v>632</v>
      </c>
      <c r="C339" s="313" t="s">
        <v>340</v>
      </c>
      <c r="D339" s="262" t="s">
        <v>824</v>
      </c>
      <c r="E339" s="347" t="s">
        <v>824</v>
      </c>
      <c r="F339" s="239" t="s">
        <v>824</v>
      </c>
      <c r="G339" s="239" t="s">
        <v>824</v>
      </c>
      <c r="H339" s="310" t="s">
        <v>824</v>
      </c>
      <c r="I339" s="248"/>
      <c r="J339" s="248"/>
      <c r="K339" s="248"/>
    </row>
    <row r="340" spans="1:11" ht="22.5" hidden="1" outlineLevel="1" x14ac:dyDescent="0.2">
      <c r="A340" s="255" t="s">
        <v>633</v>
      </c>
      <c r="B340" s="269" t="s">
        <v>634</v>
      </c>
      <c r="C340" s="257" t="s">
        <v>608</v>
      </c>
      <c r="D340" s="262">
        <v>448.57</v>
      </c>
      <c r="E340" s="347">
        <v>252.95500000000001</v>
      </c>
      <c r="F340" s="235">
        <f t="shared" ref="F340:F350" si="16">E340-D340</f>
        <v>-195.61499999999998</v>
      </c>
      <c r="G340" s="235">
        <f t="shared" ref="G340:G350" si="17">F340/D340*100</f>
        <v>-43.608578371268699</v>
      </c>
      <c r="H340" s="314"/>
      <c r="I340" s="248"/>
      <c r="J340" s="248"/>
      <c r="K340" s="248"/>
    </row>
    <row r="341" spans="1:11" ht="22.5" hidden="1" outlineLevel="1" x14ac:dyDescent="0.2">
      <c r="A341" s="255" t="s">
        <v>635</v>
      </c>
      <c r="B341" s="268" t="s">
        <v>636</v>
      </c>
      <c r="C341" s="257" t="s">
        <v>608</v>
      </c>
      <c r="D341" s="262">
        <v>0</v>
      </c>
      <c r="E341" s="347">
        <v>0</v>
      </c>
      <c r="F341" s="235">
        <f t="shared" si="16"/>
        <v>0</v>
      </c>
      <c r="G341" s="258" t="s">
        <v>340</v>
      </c>
      <c r="H341" s="259" t="s">
        <v>340</v>
      </c>
      <c r="I341" s="248"/>
      <c r="J341" s="248"/>
      <c r="K341" s="248"/>
    </row>
    <row r="342" spans="1:11" hidden="1" outlineLevel="1" x14ac:dyDescent="0.2">
      <c r="A342" s="255" t="s">
        <v>637</v>
      </c>
      <c r="B342" s="304" t="s">
        <v>638</v>
      </c>
      <c r="C342" s="257" t="s">
        <v>608</v>
      </c>
      <c r="D342" s="262">
        <v>0</v>
      </c>
      <c r="E342" s="347">
        <v>0</v>
      </c>
      <c r="F342" s="235">
        <f t="shared" si="16"/>
        <v>0</v>
      </c>
      <c r="G342" s="258" t="s">
        <v>340</v>
      </c>
      <c r="H342" s="259" t="s">
        <v>340</v>
      </c>
      <c r="I342" s="248"/>
      <c r="J342" s="248"/>
      <c r="K342" s="248"/>
    </row>
    <row r="343" spans="1:11" hidden="1" outlineLevel="1" x14ac:dyDescent="0.2">
      <c r="A343" s="255" t="s">
        <v>639</v>
      </c>
      <c r="B343" s="304" t="s">
        <v>640</v>
      </c>
      <c r="C343" s="257" t="s">
        <v>608</v>
      </c>
      <c r="D343" s="262">
        <v>448.57</v>
      </c>
      <c r="E343" s="347">
        <f>E340</f>
        <v>252.95500000000001</v>
      </c>
      <c r="F343" s="235">
        <f t="shared" si="16"/>
        <v>-195.61499999999998</v>
      </c>
      <c r="G343" s="235">
        <f t="shared" si="17"/>
        <v>-43.608578371268699</v>
      </c>
      <c r="H343" s="259" t="s">
        <v>340</v>
      </c>
      <c r="I343" s="248"/>
      <c r="J343" s="248"/>
      <c r="K343" s="248"/>
    </row>
    <row r="344" spans="1:11" ht="22.5" hidden="1" outlineLevel="1" x14ac:dyDescent="0.2">
      <c r="A344" s="255" t="s">
        <v>641</v>
      </c>
      <c r="B344" s="269" t="s">
        <v>642</v>
      </c>
      <c r="C344" s="257" t="s">
        <v>608</v>
      </c>
      <c r="D344" s="262">
        <v>76.13</v>
      </c>
      <c r="E344" s="347">
        <v>40.234999999999999</v>
      </c>
      <c r="F344" s="235">
        <f t="shared" si="16"/>
        <v>-35.894999999999996</v>
      </c>
      <c r="G344" s="235">
        <f t="shared" si="17"/>
        <v>-47.149612504925784</v>
      </c>
      <c r="H344" s="259" t="s">
        <v>340</v>
      </c>
      <c r="I344" s="248"/>
      <c r="J344" s="248"/>
      <c r="K344" s="248"/>
    </row>
    <row r="345" spans="1:11" hidden="1" outlineLevel="1" x14ac:dyDescent="0.2">
      <c r="A345" s="255" t="s">
        <v>643</v>
      </c>
      <c r="B345" s="269" t="s">
        <v>644</v>
      </c>
      <c r="C345" s="257" t="s">
        <v>1</v>
      </c>
      <c r="D345" s="262">
        <v>81.86</v>
      </c>
      <c r="E345" s="357">
        <v>81.86</v>
      </c>
      <c r="F345" s="235">
        <f t="shared" si="16"/>
        <v>0</v>
      </c>
      <c r="G345" s="235">
        <f t="shared" si="17"/>
        <v>0</v>
      </c>
      <c r="H345" s="259" t="s">
        <v>340</v>
      </c>
      <c r="I345" s="248"/>
      <c r="J345" s="248"/>
      <c r="K345" s="248"/>
    </row>
    <row r="346" spans="1:11" ht="22.5" hidden="1" outlineLevel="1" x14ac:dyDescent="0.2">
      <c r="A346" s="255" t="s">
        <v>645</v>
      </c>
      <c r="B346" s="268" t="s">
        <v>646</v>
      </c>
      <c r="C346" s="257" t="s">
        <v>1</v>
      </c>
      <c r="D346" s="262">
        <v>0</v>
      </c>
      <c r="E346" s="357">
        <v>0</v>
      </c>
      <c r="F346" s="235">
        <f t="shared" si="16"/>
        <v>0</v>
      </c>
      <c r="G346" s="258" t="s">
        <v>340</v>
      </c>
      <c r="H346" s="259" t="s">
        <v>340</v>
      </c>
      <c r="I346" s="248"/>
      <c r="J346" s="248"/>
      <c r="K346" s="248"/>
    </row>
    <row r="347" spans="1:11" hidden="1" outlineLevel="1" x14ac:dyDescent="0.2">
      <c r="A347" s="255" t="s">
        <v>647</v>
      </c>
      <c r="B347" s="304" t="s">
        <v>638</v>
      </c>
      <c r="C347" s="257" t="s">
        <v>1</v>
      </c>
      <c r="D347" s="262">
        <v>0</v>
      </c>
      <c r="E347" s="357">
        <v>0</v>
      </c>
      <c r="F347" s="235">
        <f t="shared" si="16"/>
        <v>0</v>
      </c>
      <c r="G347" s="258" t="s">
        <v>340</v>
      </c>
      <c r="H347" s="259" t="s">
        <v>340</v>
      </c>
      <c r="I347" s="248"/>
      <c r="J347" s="248"/>
      <c r="K347" s="248"/>
    </row>
    <row r="348" spans="1:11" hidden="1" outlineLevel="1" x14ac:dyDescent="0.2">
      <c r="A348" s="255" t="s">
        <v>648</v>
      </c>
      <c r="B348" s="304" t="s">
        <v>640</v>
      </c>
      <c r="C348" s="257" t="s">
        <v>1</v>
      </c>
      <c r="D348" s="300">
        <v>81.86</v>
      </c>
      <c r="E348" s="347">
        <f>E345</f>
        <v>81.86</v>
      </c>
      <c r="F348" s="235">
        <f t="shared" si="16"/>
        <v>0</v>
      </c>
      <c r="G348" s="235">
        <f t="shared" si="17"/>
        <v>0</v>
      </c>
      <c r="H348" s="259" t="s">
        <v>340</v>
      </c>
      <c r="I348" s="248"/>
      <c r="J348" s="248"/>
      <c r="K348" s="248"/>
    </row>
    <row r="349" spans="1:11" ht="22.5" hidden="1" outlineLevel="1" x14ac:dyDescent="0.2">
      <c r="A349" s="255" t="s">
        <v>649</v>
      </c>
      <c r="B349" s="269" t="s">
        <v>650</v>
      </c>
      <c r="C349" s="257" t="s">
        <v>651</v>
      </c>
      <c r="D349" s="262">
        <v>11219.03</v>
      </c>
      <c r="E349" s="357">
        <v>11219.04</v>
      </c>
      <c r="F349" s="235">
        <f t="shared" si="16"/>
        <v>1.0000000000218279E-2</v>
      </c>
      <c r="G349" s="235">
        <f t="shared" si="17"/>
        <v>8.9134265620274464E-5</v>
      </c>
      <c r="H349" s="259" t="s">
        <v>340</v>
      </c>
      <c r="I349" s="248"/>
      <c r="J349" s="248"/>
      <c r="K349" s="248"/>
    </row>
    <row r="350" spans="1:11" ht="22.5" hidden="1" outlineLevel="1" x14ac:dyDescent="0.2">
      <c r="A350" s="255" t="s">
        <v>652</v>
      </c>
      <c r="B350" s="269" t="s">
        <v>653</v>
      </c>
      <c r="C350" s="257" t="s">
        <v>821</v>
      </c>
      <c r="D350" s="238">
        <v>109.31518590000002</v>
      </c>
      <c r="E350" s="347">
        <f>E29-E63-E64-E57</f>
        <v>638.09500000000003</v>
      </c>
      <c r="F350" s="235">
        <f t="shared" si="16"/>
        <v>528.77981410000007</v>
      </c>
      <c r="G350" s="235">
        <f t="shared" si="17"/>
        <v>483.72036304610077</v>
      </c>
      <c r="H350" s="259" t="s">
        <v>340</v>
      </c>
      <c r="I350" s="248"/>
      <c r="J350" s="248"/>
      <c r="K350" s="248"/>
    </row>
    <row r="351" spans="1:11" hidden="1" outlineLevel="1" x14ac:dyDescent="0.2">
      <c r="A351" s="255" t="s">
        <v>654</v>
      </c>
      <c r="B351" s="286" t="s">
        <v>655</v>
      </c>
      <c r="C351" s="257" t="s">
        <v>340</v>
      </c>
      <c r="D351" s="262" t="s">
        <v>824</v>
      </c>
      <c r="E351" s="347" t="s">
        <v>824</v>
      </c>
      <c r="F351" s="239"/>
      <c r="G351" s="239" t="s">
        <v>824</v>
      </c>
      <c r="H351" s="310" t="s">
        <v>824</v>
      </c>
      <c r="I351" s="248"/>
      <c r="J351" s="248"/>
      <c r="K351" s="248"/>
    </row>
    <row r="352" spans="1:11" hidden="1" outlineLevel="1" x14ac:dyDescent="0.2">
      <c r="A352" s="255" t="s">
        <v>656</v>
      </c>
      <c r="B352" s="269" t="s">
        <v>657</v>
      </c>
      <c r="C352" s="257" t="s">
        <v>608</v>
      </c>
      <c r="D352" s="262">
        <v>0</v>
      </c>
      <c r="E352" s="347">
        <v>0</v>
      </c>
      <c r="F352" s="235">
        <f>E352-D352</f>
        <v>0</v>
      </c>
      <c r="G352" s="258" t="s">
        <v>340</v>
      </c>
      <c r="H352" s="259" t="s">
        <v>340</v>
      </c>
      <c r="I352" s="248"/>
      <c r="J352" s="248"/>
      <c r="K352" s="248"/>
    </row>
    <row r="353" spans="1:11" hidden="1" outlineLevel="1" x14ac:dyDescent="0.2">
      <c r="A353" s="255" t="s">
        <v>658</v>
      </c>
      <c r="B353" s="269" t="s">
        <v>659</v>
      </c>
      <c r="C353" s="257" t="s">
        <v>601</v>
      </c>
      <c r="D353" s="262">
        <v>0</v>
      </c>
      <c r="E353" s="347">
        <v>0</v>
      </c>
      <c r="F353" s="235">
        <f>E353-D353</f>
        <v>0</v>
      </c>
      <c r="G353" s="258" t="s">
        <v>340</v>
      </c>
      <c r="H353" s="259" t="s">
        <v>340</v>
      </c>
      <c r="I353" s="248"/>
      <c r="J353" s="248"/>
      <c r="K353" s="248"/>
    </row>
    <row r="354" spans="1:11" ht="33.75" hidden="1" outlineLevel="1" x14ac:dyDescent="0.2">
      <c r="A354" s="255" t="s">
        <v>660</v>
      </c>
      <c r="B354" s="269" t="s">
        <v>661</v>
      </c>
      <c r="C354" s="257" t="s">
        <v>821</v>
      </c>
      <c r="D354" s="262">
        <v>0</v>
      </c>
      <c r="E354" s="347">
        <v>0</v>
      </c>
      <c r="F354" s="235">
        <f>E354-D354</f>
        <v>0</v>
      </c>
      <c r="G354" s="258" t="s">
        <v>340</v>
      </c>
      <c r="H354" s="259" t="s">
        <v>340</v>
      </c>
      <c r="I354" s="248"/>
      <c r="J354" s="248"/>
      <c r="K354" s="248"/>
    </row>
    <row r="355" spans="1:11" ht="22.5" hidden="1" outlineLevel="1" x14ac:dyDescent="0.2">
      <c r="A355" s="255" t="s">
        <v>662</v>
      </c>
      <c r="B355" s="269" t="s">
        <v>663</v>
      </c>
      <c r="C355" s="257" t="s">
        <v>821</v>
      </c>
      <c r="D355" s="262">
        <v>0</v>
      </c>
      <c r="E355" s="347">
        <v>0</v>
      </c>
      <c r="F355" s="235">
        <f>E355-D355</f>
        <v>0</v>
      </c>
      <c r="G355" s="258" t="s">
        <v>340</v>
      </c>
      <c r="H355" s="259" t="s">
        <v>340</v>
      </c>
      <c r="I355" s="248"/>
      <c r="J355" s="248"/>
      <c r="K355" s="248"/>
    </row>
    <row r="356" spans="1:11" hidden="1" outlineLevel="1" x14ac:dyDescent="0.2">
      <c r="A356" s="255" t="s">
        <v>664</v>
      </c>
      <c r="B356" s="286" t="s">
        <v>665</v>
      </c>
      <c r="C356" s="315" t="s">
        <v>340</v>
      </c>
      <c r="D356" s="262" t="s">
        <v>824</v>
      </c>
      <c r="E356" s="347" t="s">
        <v>824</v>
      </c>
      <c r="F356" s="239"/>
      <c r="G356" s="239" t="s">
        <v>824</v>
      </c>
      <c r="H356" s="310" t="s">
        <v>824</v>
      </c>
      <c r="I356" s="248"/>
      <c r="J356" s="248"/>
      <c r="K356" s="248"/>
    </row>
    <row r="357" spans="1:11" ht="22.5" hidden="1" outlineLevel="1" x14ac:dyDescent="0.2">
      <c r="A357" s="255" t="s">
        <v>666</v>
      </c>
      <c r="B357" s="269" t="s">
        <v>667</v>
      </c>
      <c r="C357" s="257" t="s">
        <v>1</v>
      </c>
      <c r="D357" s="262">
        <v>0</v>
      </c>
      <c r="E357" s="347">
        <v>0</v>
      </c>
      <c r="F357" s="235">
        <f t="shared" ref="F357:F367" si="18">E357-D357</f>
        <v>0</v>
      </c>
      <c r="G357" s="258" t="s">
        <v>340</v>
      </c>
      <c r="H357" s="259" t="s">
        <v>340</v>
      </c>
      <c r="I357" s="248"/>
      <c r="J357" s="248"/>
      <c r="K357" s="248"/>
    </row>
    <row r="358" spans="1:11" ht="45" hidden="1" outlineLevel="1" x14ac:dyDescent="0.2">
      <c r="A358" s="255" t="s">
        <v>668</v>
      </c>
      <c r="B358" s="268" t="s">
        <v>669</v>
      </c>
      <c r="C358" s="257" t="s">
        <v>1</v>
      </c>
      <c r="D358" s="262">
        <v>0</v>
      </c>
      <c r="E358" s="347">
        <v>0</v>
      </c>
      <c r="F358" s="235">
        <f t="shared" si="18"/>
        <v>0</v>
      </c>
      <c r="G358" s="258" t="s">
        <v>340</v>
      </c>
      <c r="H358" s="259" t="s">
        <v>340</v>
      </c>
      <c r="I358" s="248"/>
      <c r="J358" s="248"/>
      <c r="K358" s="248"/>
    </row>
    <row r="359" spans="1:11" ht="45" hidden="1" outlineLevel="1" x14ac:dyDescent="0.2">
      <c r="A359" s="255" t="s">
        <v>670</v>
      </c>
      <c r="B359" s="268" t="s">
        <v>671</v>
      </c>
      <c r="C359" s="257" t="s">
        <v>1</v>
      </c>
      <c r="D359" s="262">
        <v>0</v>
      </c>
      <c r="E359" s="347">
        <v>0</v>
      </c>
      <c r="F359" s="235">
        <f t="shared" si="18"/>
        <v>0</v>
      </c>
      <c r="G359" s="258" t="s">
        <v>340</v>
      </c>
      <c r="H359" s="259" t="s">
        <v>340</v>
      </c>
      <c r="I359" s="248"/>
      <c r="J359" s="248"/>
      <c r="K359" s="248"/>
    </row>
    <row r="360" spans="1:11" ht="22.5" hidden="1" outlineLevel="1" x14ac:dyDescent="0.2">
      <c r="A360" s="255" t="s">
        <v>672</v>
      </c>
      <c r="B360" s="268" t="s">
        <v>673</v>
      </c>
      <c r="C360" s="257" t="s">
        <v>1</v>
      </c>
      <c r="D360" s="262">
        <v>0</v>
      </c>
      <c r="E360" s="347">
        <v>0</v>
      </c>
      <c r="F360" s="235">
        <f t="shared" si="18"/>
        <v>0</v>
      </c>
      <c r="G360" s="258" t="s">
        <v>340</v>
      </c>
      <c r="H360" s="285" t="s">
        <v>340</v>
      </c>
      <c r="I360" s="248"/>
      <c r="J360" s="248"/>
      <c r="K360" s="248"/>
    </row>
    <row r="361" spans="1:11" hidden="1" outlineLevel="1" x14ac:dyDescent="0.2">
      <c r="A361" s="255" t="s">
        <v>674</v>
      </c>
      <c r="B361" s="269" t="s">
        <v>675</v>
      </c>
      <c r="C361" s="257" t="s">
        <v>608</v>
      </c>
      <c r="D361" s="262">
        <v>0</v>
      </c>
      <c r="E361" s="347">
        <v>0</v>
      </c>
      <c r="F361" s="235">
        <f t="shared" si="18"/>
        <v>0</v>
      </c>
      <c r="G361" s="258" t="s">
        <v>340</v>
      </c>
      <c r="H361" s="285" t="s">
        <v>340</v>
      </c>
      <c r="I361" s="248"/>
      <c r="J361" s="248"/>
      <c r="K361" s="248"/>
    </row>
    <row r="362" spans="1:11" ht="22.5" hidden="1" outlineLevel="1" x14ac:dyDescent="0.2">
      <c r="A362" s="255" t="s">
        <v>676</v>
      </c>
      <c r="B362" s="268" t="s">
        <v>677</v>
      </c>
      <c r="C362" s="257" t="s">
        <v>608</v>
      </c>
      <c r="D362" s="262">
        <v>0</v>
      </c>
      <c r="E362" s="347">
        <v>0</v>
      </c>
      <c r="F362" s="235">
        <f t="shared" si="18"/>
        <v>0</v>
      </c>
      <c r="G362" s="258" t="s">
        <v>340</v>
      </c>
      <c r="H362" s="285" t="s">
        <v>340</v>
      </c>
      <c r="I362" s="248"/>
      <c r="J362" s="248"/>
      <c r="K362" s="248"/>
    </row>
    <row r="363" spans="1:11" ht="22.5" hidden="1" outlineLevel="1" x14ac:dyDescent="0.2">
      <c r="A363" s="255" t="s">
        <v>678</v>
      </c>
      <c r="B363" s="268" t="s">
        <v>679</v>
      </c>
      <c r="C363" s="257" t="s">
        <v>608</v>
      </c>
      <c r="D363" s="262">
        <v>0</v>
      </c>
      <c r="E363" s="347">
        <v>0</v>
      </c>
      <c r="F363" s="235">
        <f t="shared" si="18"/>
        <v>0</v>
      </c>
      <c r="G363" s="258" t="s">
        <v>340</v>
      </c>
      <c r="H363" s="285" t="s">
        <v>340</v>
      </c>
      <c r="I363" s="248"/>
      <c r="J363" s="248"/>
      <c r="K363" s="248"/>
    </row>
    <row r="364" spans="1:11" ht="22.5" hidden="1" outlineLevel="1" x14ac:dyDescent="0.2">
      <c r="A364" s="255" t="s">
        <v>680</v>
      </c>
      <c r="B364" s="269" t="s">
        <v>681</v>
      </c>
      <c r="C364" s="257" t="s">
        <v>821</v>
      </c>
      <c r="D364" s="262">
        <v>0</v>
      </c>
      <c r="E364" s="347">
        <v>0</v>
      </c>
      <c r="F364" s="235">
        <f t="shared" si="18"/>
        <v>0</v>
      </c>
      <c r="G364" s="258" t="s">
        <v>340</v>
      </c>
      <c r="H364" s="285" t="s">
        <v>340</v>
      </c>
      <c r="I364" s="248"/>
      <c r="J364" s="248"/>
      <c r="K364" s="248"/>
    </row>
    <row r="365" spans="1:11" hidden="1" outlineLevel="1" x14ac:dyDescent="0.2">
      <c r="A365" s="255" t="s">
        <v>682</v>
      </c>
      <c r="B365" s="268" t="s">
        <v>683</v>
      </c>
      <c r="C365" s="257" t="s">
        <v>821</v>
      </c>
      <c r="D365" s="262">
        <v>0</v>
      </c>
      <c r="E365" s="347">
        <v>0</v>
      </c>
      <c r="F365" s="235">
        <f t="shared" si="18"/>
        <v>0</v>
      </c>
      <c r="G365" s="258" t="s">
        <v>340</v>
      </c>
      <c r="H365" s="285" t="s">
        <v>340</v>
      </c>
      <c r="I365" s="248"/>
      <c r="J365" s="248"/>
      <c r="K365" s="248"/>
    </row>
    <row r="366" spans="1:11" hidden="1" outlineLevel="1" x14ac:dyDescent="0.2">
      <c r="A366" s="255" t="s">
        <v>684</v>
      </c>
      <c r="B366" s="268" t="s">
        <v>96</v>
      </c>
      <c r="C366" s="257" t="s">
        <v>821</v>
      </c>
      <c r="D366" s="262">
        <v>0</v>
      </c>
      <c r="E366" s="347">
        <v>0</v>
      </c>
      <c r="F366" s="235">
        <f t="shared" si="18"/>
        <v>0</v>
      </c>
      <c r="G366" s="258" t="s">
        <v>340</v>
      </c>
      <c r="H366" s="285" t="s">
        <v>340</v>
      </c>
      <c r="I366" s="248"/>
      <c r="J366" s="248"/>
      <c r="K366" s="248"/>
    </row>
    <row r="367" spans="1:11" ht="12" hidden="1" outlineLevel="1" thickBot="1" x14ac:dyDescent="0.25">
      <c r="A367" s="287" t="s">
        <v>685</v>
      </c>
      <c r="B367" s="316" t="s">
        <v>686</v>
      </c>
      <c r="C367" s="293" t="s">
        <v>822</v>
      </c>
      <c r="D367" s="294">
        <v>0</v>
      </c>
      <c r="E367" s="356">
        <v>0</v>
      </c>
      <c r="F367" s="306">
        <f t="shared" si="18"/>
        <v>0</v>
      </c>
      <c r="G367" s="291" t="s">
        <v>340</v>
      </c>
      <c r="H367" s="290" t="s">
        <v>340</v>
      </c>
      <c r="I367" s="248"/>
      <c r="J367" s="248"/>
      <c r="K367" s="248"/>
    </row>
    <row r="368" spans="1:11" ht="14.25" customHeight="1" collapsed="1" x14ac:dyDescent="0.2">
      <c r="A368" s="498" t="s">
        <v>687</v>
      </c>
      <c r="B368" s="499"/>
      <c r="C368" s="499"/>
      <c r="D368" s="499"/>
      <c r="E368" s="499"/>
      <c r="F368" s="499"/>
      <c r="G368" s="499"/>
      <c r="H368" s="500"/>
      <c r="I368" s="248"/>
      <c r="J368" s="248"/>
      <c r="K368" s="248"/>
    </row>
    <row r="369" spans="1:11" ht="12" thickBot="1" x14ac:dyDescent="0.25">
      <c r="A369" s="498"/>
      <c r="B369" s="499"/>
      <c r="C369" s="499"/>
      <c r="D369" s="499"/>
      <c r="E369" s="499"/>
      <c r="F369" s="499"/>
      <c r="G369" s="499"/>
      <c r="H369" s="500"/>
      <c r="I369" s="248"/>
      <c r="J369" s="248"/>
      <c r="K369" s="248"/>
    </row>
    <row r="370" spans="1:11" x14ac:dyDescent="0.2">
      <c r="A370" s="484" t="s">
        <v>79</v>
      </c>
      <c r="B370" s="486" t="s">
        <v>80</v>
      </c>
      <c r="C370" s="488" t="s">
        <v>168</v>
      </c>
      <c r="D370" s="490" t="s">
        <v>830</v>
      </c>
      <c r="E370" s="491"/>
      <c r="F370" s="492" t="s">
        <v>748</v>
      </c>
      <c r="G370" s="491"/>
      <c r="H370" s="479" t="s">
        <v>7</v>
      </c>
      <c r="I370" s="248"/>
      <c r="J370" s="248"/>
      <c r="K370" s="248"/>
    </row>
    <row r="371" spans="1:11" ht="22.5" x14ac:dyDescent="0.2">
      <c r="A371" s="485"/>
      <c r="B371" s="487"/>
      <c r="C371" s="489"/>
      <c r="D371" s="317" t="s">
        <v>750</v>
      </c>
      <c r="E371" s="358" t="s">
        <v>834</v>
      </c>
      <c r="F371" s="318" t="s">
        <v>751</v>
      </c>
      <c r="G371" s="317" t="s">
        <v>749</v>
      </c>
      <c r="H371" s="480"/>
      <c r="I371" s="248"/>
      <c r="J371" s="248"/>
      <c r="K371" s="248"/>
    </row>
    <row r="372" spans="1:11" ht="12" thickBot="1" x14ac:dyDescent="0.25">
      <c r="A372" s="319">
        <v>1</v>
      </c>
      <c r="B372" s="320">
        <v>2</v>
      </c>
      <c r="C372" s="321">
        <v>3</v>
      </c>
      <c r="D372" s="322">
        <v>4</v>
      </c>
      <c r="E372" s="322">
        <v>5</v>
      </c>
      <c r="F372" s="323">
        <v>6</v>
      </c>
      <c r="G372" s="323">
        <v>7</v>
      </c>
      <c r="H372" s="324">
        <v>8</v>
      </c>
      <c r="I372" s="248"/>
      <c r="J372" s="248"/>
      <c r="K372" s="248"/>
    </row>
    <row r="373" spans="1:11" x14ac:dyDescent="0.2">
      <c r="A373" s="481" t="s">
        <v>688</v>
      </c>
      <c r="B373" s="482"/>
      <c r="C373" s="313" t="s">
        <v>821</v>
      </c>
      <c r="D373" s="240">
        <f>D374+D431</f>
        <v>145.31607608333334</v>
      </c>
      <c r="E373" s="348">
        <f>E374+E431</f>
        <v>73.644602905000013</v>
      </c>
      <c r="F373" s="240">
        <f>E373-D373</f>
        <v>-71.671473178333329</v>
      </c>
      <c r="G373" s="240">
        <f>F373/D373*100</f>
        <v>-49.321090350136082</v>
      </c>
      <c r="H373" s="292" t="s">
        <v>340</v>
      </c>
      <c r="I373" s="248"/>
      <c r="J373" s="248"/>
      <c r="K373" s="248"/>
    </row>
    <row r="374" spans="1:11" x14ac:dyDescent="0.2">
      <c r="A374" s="255" t="s">
        <v>81</v>
      </c>
      <c r="B374" s="325" t="s">
        <v>689</v>
      </c>
      <c r="C374" s="257" t="s">
        <v>821</v>
      </c>
      <c r="D374" s="235">
        <f>D375+D399+D427</f>
        <v>145.31607608333334</v>
      </c>
      <c r="E374" s="347">
        <f>E375+E399+E427</f>
        <v>73.644602905000013</v>
      </c>
      <c r="F374" s="235">
        <f>E374-D374</f>
        <v>-71.671473178333329</v>
      </c>
      <c r="G374" s="235">
        <f>F374/D374*100</f>
        <v>-49.321090350136082</v>
      </c>
      <c r="H374" s="285" t="s">
        <v>340</v>
      </c>
      <c r="I374" s="248"/>
      <c r="J374" s="248"/>
      <c r="K374" s="248"/>
    </row>
    <row r="375" spans="1:11" x14ac:dyDescent="0.2">
      <c r="A375" s="255" t="s">
        <v>82</v>
      </c>
      <c r="B375" s="269" t="s">
        <v>83</v>
      </c>
      <c r="C375" s="257" t="s">
        <v>821</v>
      </c>
      <c r="D375" s="264">
        <f>D382</f>
        <v>49.168400333333331</v>
      </c>
      <c r="E375" s="347">
        <f>E382</f>
        <v>52.886698865000007</v>
      </c>
      <c r="F375" s="235">
        <f>E375-D375</f>
        <v>3.7182985316666759</v>
      </c>
      <c r="G375" s="235">
        <f>F375/D375*100</f>
        <v>7.562374424343199</v>
      </c>
      <c r="H375" s="285" t="s">
        <v>340</v>
      </c>
      <c r="I375" s="248"/>
      <c r="J375" s="248"/>
      <c r="K375" s="248"/>
    </row>
    <row r="376" spans="1:11" ht="22.5" x14ac:dyDescent="0.2">
      <c r="A376" s="255" t="s">
        <v>84</v>
      </c>
      <c r="B376" s="268" t="s">
        <v>690</v>
      </c>
      <c r="C376" s="257" t="s">
        <v>821</v>
      </c>
      <c r="D376" s="241" t="s">
        <v>340</v>
      </c>
      <c r="E376" s="353" t="s">
        <v>340</v>
      </c>
      <c r="F376" s="241" t="s">
        <v>340</v>
      </c>
      <c r="G376" s="241" t="s">
        <v>340</v>
      </c>
      <c r="H376" s="285" t="s">
        <v>340</v>
      </c>
      <c r="I376" s="248"/>
      <c r="J376" s="248"/>
      <c r="K376" s="248"/>
    </row>
    <row r="377" spans="1:11" x14ac:dyDescent="0.2">
      <c r="A377" s="255" t="s">
        <v>85</v>
      </c>
      <c r="B377" s="272" t="s">
        <v>691</v>
      </c>
      <c r="C377" s="257" t="s">
        <v>821</v>
      </c>
      <c r="D377" s="241" t="s">
        <v>340</v>
      </c>
      <c r="E377" s="353" t="s">
        <v>340</v>
      </c>
      <c r="F377" s="241" t="s">
        <v>340</v>
      </c>
      <c r="G377" s="241" t="s">
        <v>340</v>
      </c>
      <c r="H377" s="285" t="s">
        <v>340</v>
      </c>
      <c r="I377" s="248"/>
      <c r="J377" s="248"/>
      <c r="K377" s="248"/>
    </row>
    <row r="378" spans="1:11" ht="22.5" x14ac:dyDescent="0.2">
      <c r="A378" s="255" t="s">
        <v>692</v>
      </c>
      <c r="B378" s="273" t="s">
        <v>172</v>
      </c>
      <c r="C378" s="257" t="s">
        <v>821</v>
      </c>
      <c r="D378" s="241" t="s">
        <v>340</v>
      </c>
      <c r="E378" s="353" t="s">
        <v>340</v>
      </c>
      <c r="F378" s="241" t="s">
        <v>340</v>
      </c>
      <c r="G378" s="241" t="s">
        <v>340</v>
      </c>
      <c r="H378" s="285" t="s">
        <v>340</v>
      </c>
      <c r="I378" s="248"/>
      <c r="J378" s="248"/>
      <c r="K378" s="248"/>
    </row>
    <row r="379" spans="1:11" ht="22.5" x14ac:dyDescent="0.2">
      <c r="A379" s="255" t="s">
        <v>693</v>
      </c>
      <c r="B379" s="273" t="s">
        <v>173</v>
      </c>
      <c r="C379" s="257" t="s">
        <v>821</v>
      </c>
      <c r="D379" s="241" t="s">
        <v>340</v>
      </c>
      <c r="E379" s="353" t="s">
        <v>340</v>
      </c>
      <c r="F379" s="241" t="s">
        <v>340</v>
      </c>
      <c r="G379" s="241" t="s">
        <v>340</v>
      </c>
      <c r="H379" s="285" t="s">
        <v>340</v>
      </c>
      <c r="I379" s="248"/>
      <c r="J379" s="248"/>
      <c r="K379" s="248"/>
    </row>
    <row r="380" spans="1:11" ht="22.5" x14ac:dyDescent="0.2">
      <c r="A380" s="255" t="s">
        <v>694</v>
      </c>
      <c r="B380" s="273" t="s">
        <v>174</v>
      </c>
      <c r="C380" s="257" t="s">
        <v>821</v>
      </c>
      <c r="D380" s="241" t="s">
        <v>340</v>
      </c>
      <c r="E380" s="353" t="s">
        <v>340</v>
      </c>
      <c r="F380" s="241" t="s">
        <v>340</v>
      </c>
      <c r="G380" s="241" t="s">
        <v>340</v>
      </c>
      <c r="H380" s="285" t="s">
        <v>340</v>
      </c>
      <c r="I380" s="248"/>
      <c r="J380" s="248"/>
      <c r="K380" s="248"/>
    </row>
    <row r="381" spans="1:11" x14ac:dyDescent="0.2">
      <c r="A381" s="255" t="s">
        <v>87</v>
      </c>
      <c r="B381" s="272" t="s">
        <v>695</v>
      </c>
      <c r="C381" s="257" t="s">
        <v>821</v>
      </c>
      <c r="D381" s="241" t="s">
        <v>340</v>
      </c>
      <c r="E381" s="353" t="s">
        <v>340</v>
      </c>
      <c r="F381" s="241" t="s">
        <v>340</v>
      </c>
      <c r="G381" s="241" t="s">
        <v>340</v>
      </c>
      <c r="H381" s="285" t="s">
        <v>340</v>
      </c>
      <c r="I381" s="248"/>
      <c r="J381" s="248">
        <v>4.5736600000000003</v>
      </c>
      <c r="K381" s="248"/>
    </row>
    <row r="382" spans="1:11" x14ac:dyDescent="0.2">
      <c r="A382" s="255" t="s">
        <v>89</v>
      </c>
      <c r="B382" s="272" t="s">
        <v>696</v>
      </c>
      <c r="C382" s="257" t="s">
        <v>821</v>
      </c>
      <c r="D382" s="264">
        <f>(54.4284204+4.57366)/1.2</f>
        <v>49.168400333333331</v>
      </c>
      <c r="E382" s="347">
        <f>(59.340058638+4.12398)/1.2</f>
        <v>52.886698865000007</v>
      </c>
      <c r="F382" s="235">
        <f>E382-D382</f>
        <v>3.7182985316666759</v>
      </c>
      <c r="G382" s="239">
        <f>F382/D382*100</f>
        <v>7.562374424343199</v>
      </c>
      <c r="H382" s="285" t="s">
        <v>340</v>
      </c>
      <c r="I382" s="248"/>
      <c r="J382" s="248"/>
      <c r="K382" s="248"/>
    </row>
    <row r="383" spans="1:11" x14ac:dyDescent="0.2">
      <c r="A383" s="255" t="s">
        <v>91</v>
      </c>
      <c r="B383" s="272" t="s">
        <v>697</v>
      </c>
      <c r="C383" s="257" t="s">
        <v>821</v>
      </c>
      <c r="D383" s="241" t="s">
        <v>340</v>
      </c>
      <c r="E383" s="353" t="s">
        <v>340</v>
      </c>
      <c r="F383" s="241" t="s">
        <v>340</v>
      </c>
      <c r="G383" s="241" t="s">
        <v>340</v>
      </c>
      <c r="H383" s="285" t="s">
        <v>340</v>
      </c>
      <c r="I383" s="248">
        <f t="shared" ref="I383" si="19">I469</f>
        <v>0</v>
      </c>
      <c r="J383" s="248">
        <v>4.1239800000000004</v>
      </c>
      <c r="K383" s="248"/>
    </row>
    <row r="384" spans="1:11" x14ac:dyDescent="0.2">
      <c r="A384" s="255" t="s">
        <v>92</v>
      </c>
      <c r="B384" s="272" t="s">
        <v>698</v>
      </c>
      <c r="C384" s="257" t="s">
        <v>821</v>
      </c>
      <c r="D384" s="241" t="s">
        <v>340</v>
      </c>
      <c r="E384" s="353" t="s">
        <v>340</v>
      </c>
      <c r="F384" s="241" t="s">
        <v>340</v>
      </c>
      <c r="G384" s="241" t="s">
        <v>340</v>
      </c>
      <c r="H384" s="285" t="s">
        <v>340</v>
      </c>
      <c r="I384" s="248"/>
      <c r="J384" s="248"/>
      <c r="K384" s="248"/>
    </row>
    <row r="385" spans="1:11" ht="22.5" x14ac:dyDescent="0.2">
      <c r="A385" s="255" t="s">
        <v>699</v>
      </c>
      <c r="B385" s="273" t="s">
        <v>700</v>
      </c>
      <c r="C385" s="257" t="s">
        <v>821</v>
      </c>
      <c r="D385" s="241" t="s">
        <v>340</v>
      </c>
      <c r="E385" s="353" t="s">
        <v>340</v>
      </c>
      <c r="F385" s="241" t="s">
        <v>340</v>
      </c>
      <c r="G385" s="241" t="s">
        <v>340</v>
      </c>
      <c r="H385" s="285" t="s">
        <v>340</v>
      </c>
      <c r="I385" s="248"/>
      <c r="J385" s="248"/>
      <c r="K385" s="248"/>
    </row>
    <row r="386" spans="1:11" x14ac:dyDescent="0.2">
      <c r="A386" s="255" t="s">
        <v>701</v>
      </c>
      <c r="B386" s="273" t="s">
        <v>702</v>
      </c>
      <c r="C386" s="257" t="s">
        <v>821</v>
      </c>
      <c r="D386" s="241" t="s">
        <v>340</v>
      </c>
      <c r="E386" s="353" t="s">
        <v>340</v>
      </c>
      <c r="F386" s="241" t="s">
        <v>340</v>
      </c>
      <c r="G386" s="241" t="s">
        <v>340</v>
      </c>
      <c r="H386" s="285" t="s">
        <v>340</v>
      </c>
      <c r="I386" s="248"/>
      <c r="J386" s="248"/>
      <c r="K386" s="248"/>
    </row>
    <row r="387" spans="1:11" x14ac:dyDescent="0.2">
      <c r="A387" s="255" t="s">
        <v>703</v>
      </c>
      <c r="B387" s="273" t="s">
        <v>99</v>
      </c>
      <c r="C387" s="257" t="s">
        <v>821</v>
      </c>
      <c r="D387" s="241" t="s">
        <v>340</v>
      </c>
      <c r="E387" s="353" t="s">
        <v>340</v>
      </c>
      <c r="F387" s="241" t="s">
        <v>340</v>
      </c>
      <c r="G387" s="241" t="s">
        <v>340</v>
      </c>
      <c r="H387" s="285" t="s">
        <v>340</v>
      </c>
      <c r="I387" s="248"/>
      <c r="J387" s="248"/>
      <c r="K387" s="248"/>
    </row>
    <row r="388" spans="1:11" x14ac:dyDescent="0.2">
      <c r="A388" s="255" t="s">
        <v>704</v>
      </c>
      <c r="B388" s="273" t="s">
        <v>702</v>
      </c>
      <c r="C388" s="257" t="s">
        <v>821</v>
      </c>
      <c r="D388" s="241" t="s">
        <v>340</v>
      </c>
      <c r="E388" s="353" t="s">
        <v>340</v>
      </c>
      <c r="F388" s="241" t="s">
        <v>340</v>
      </c>
      <c r="G388" s="241" t="s">
        <v>340</v>
      </c>
      <c r="H388" s="285" t="s">
        <v>340</v>
      </c>
      <c r="I388" s="248"/>
      <c r="J388" s="248"/>
      <c r="K388" s="248"/>
    </row>
    <row r="389" spans="1:11" x14ac:dyDescent="0.2">
      <c r="A389" s="255" t="s">
        <v>93</v>
      </c>
      <c r="B389" s="272" t="s">
        <v>705</v>
      </c>
      <c r="C389" s="257" t="s">
        <v>821</v>
      </c>
      <c r="D389" s="241" t="s">
        <v>340</v>
      </c>
      <c r="E389" s="353" t="s">
        <v>340</v>
      </c>
      <c r="F389" s="241" t="s">
        <v>340</v>
      </c>
      <c r="G389" s="241" t="s">
        <v>340</v>
      </c>
      <c r="H389" s="285" t="s">
        <v>340</v>
      </c>
      <c r="I389" s="248"/>
      <c r="J389" s="248"/>
      <c r="K389" s="248"/>
    </row>
    <row r="390" spans="1:11" x14ac:dyDescent="0.2">
      <c r="A390" s="255" t="s">
        <v>94</v>
      </c>
      <c r="B390" s="272" t="s">
        <v>524</v>
      </c>
      <c r="C390" s="257" t="s">
        <v>821</v>
      </c>
      <c r="D390" s="241" t="s">
        <v>340</v>
      </c>
      <c r="E390" s="353" t="s">
        <v>340</v>
      </c>
      <c r="F390" s="241" t="s">
        <v>340</v>
      </c>
      <c r="G390" s="241" t="s">
        <v>340</v>
      </c>
      <c r="H390" s="285" t="s">
        <v>340</v>
      </c>
      <c r="I390" s="248"/>
      <c r="J390" s="248"/>
      <c r="K390" s="248"/>
    </row>
    <row r="391" spans="1:11" ht="22.5" x14ac:dyDescent="0.2">
      <c r="A391" s="255" t="s">
        <v>706</v>
      </c>
      <c r="B391" s="272" t="s">
        <v>707</v>
      </c>
      <c r="C391" s="257" t="s">
        <v>821</v>
      </c>
      <c r="D391" s="241" t="s">
        <v>340</v>
      </c>
      <c r="E391" s="353" t="s">
        <v>340</v>
      </c>
      <c r="F391" s="241" t="s">
        <v>340</v>
      </c>
      <c r="G391" s="241" t="s">
        <v>340</v>
      </c>
      <c r="H391" s="285" t="s">
        <v>340</v>
      </c>
      <c r="I391" s="248"/>
      <c r="J391" s="248"/>
      <c r="K391" s="248"/>
    </row>
    <row r="392" spans="1:11" x14ac:dyDescent="0.2">
      <c r="A392" s="255" t="s">
        <v>708</v>
      </c>
      <c r="B392" s="273" t="s">
        <v>95</v>
      </c>
      <c r="C392" s="257" t="s">
        <v>821</v>
      </c>
      <c r="D392" s="241" t="s">
        <v>340</v>
      </c>
      <c r="E392" s="353" t="s">
        <v>340</v>
      </c>
      <c r="F392" s="241" t="s">
        <v>340</v>
      </c>
      <c r="G392" s="241" t="s">
        <v>340</v>
      </c>
      <c r="H392" s="285" t="s">
        <v>340</v>
      </c>
      <c r="I392" s="248"/>
      <c r="J392" s="248"/>
      <c r="K392" s="248"/>
    </row>
    <row r="393" spans="1:11" x14ac:dyDescent="0.2">
      <c r="A393" s="255" t="s">
        <v>709</v>
      </c>
      <c r="B393" s="326" t="s">
        <v>96</v>
      </c>
      <c r="C393" s="257" t="s">
        <v>821</v>
      </c>
      <c r="D393" s="241" t="s">
        <v>340</v>
      </c>
      <c r="E393" s="353" t="s">
        <v>340</v>
      </c>
      <c r="F393" s="241" t="s">
        <v>340</v>
      </c>
      <c r="G393" s="241" t="s">
        <v>340</v>
      </c>
      <c r="H393" s="285" t="s">
        <v>340</v>
      </c>
      <c r="I393" s="248"/>
      <c r="J393" s="248"/>
      <c r="K393" s="248"/>
    </row>
    <row r="394" spans="1:11" ht="22.5" x14ac:dyDescent="0.2">
      <c r="A394" s="255" t="s">
        <v>97</v>
      </c>
      <c r="B394" s="268" t="s">
        <v>710</v>
      </c>
      <c r="C394" s="257" t="s">
        <v>821</v>
      </c>
      <c r="D394" s="241" t="s">
        <v>340</v>
      </c>
      <c r="E394" s="353" t="s">
        <v>340</v>
      </c>
      <c r="F394" s="241" t="s">
        <v>340</v>
      </c>
      <c r="G394" s="241" t="s">
        <v>340</v>
      </c>
      <c r="H394" s="285" t="s">
        <v>340</v>
      </c>
      <c r="I394" s="248"/>
      <c r="J394" s="248"/>
      <c r="K394" s="248"/>
    </row>
    <row r="395" spans="1:11" ht="22.5" x14ac:dyDescent="0.2">
      <c r="A395" s="255" t="s">
        <v>711</v>
      </c>
      <c r="B395" s="272" t="s">
        <v>172</v>
      </c>
      <c r="C395" s="257" t="s">
        <v>821</v>
      </c>
      <c r="D395" s="241" t="s">
        <v>340</v>
      </c>
      <c r="E395" s="353" t="s">
        <v>340</v>
      </c>
      <c r="F395" s="241" t="s">
        <v>340</v>
      </c>
      <c r="G395" s="241" t="s">
        <v>340</v>
      </c>
      <c r="H395" s="285" t="s">
        <v>340</v>
      </c>
      <c r="I395" s="248"/>
      <c r="J395" s="248"/>
      <c r="K395" s="248"/>
    </row>
    <row r="396" spans="1:11" ht="22.5" x14ac:dyDescent="0.2">
      <c r="A396" s="255" t="s">
        <v>712</v>
      </c>
      <c r="B396" s="272" t="s">
        <v>173</v>
      </c>
      <c r="C396" s="257" t="s">
        <v>821</v>
      </c>
      <c r="D396" s="241" t="s">
        <v>340</v>
      </c>
      <c r="E396" s="353" t="s">
        <v>340</v>
      </c>
      <c r="F396" s="241" t="s">
        <v>340</v>
      </c>
      <c r="G396" s="241" t="s">
        <v>340</v>
      </c>
      <c r="H396" s="285" t="s">
        <v>340</v>
      </c>
      <c r="I396" s="248"/>
      <c r="J396" s="248"/>
      <c r="K396" s="248"/>
    </row>
    <row r="397" spans="1:11" ht="22.5" x14ac:dyDescent="0.2">
      <c r="A397" s="255" t="s">
        <v>713</v>
      </c>
      <c r="B397" s="272" t="s">
        <v>174</v>
      </c>
      <c r="C397" s="257" t="s">
        <v>821</v>
      </c>
      <c r="D397" s="241" t="s">
        <v>340</v>
      </c>
      <c r="E397" s="353" t="s">
        <v>340</v>
      </c>
      <c r="F397" s="241" t="s">
        <v>340</v>
      </c>
      <c r="G397" s="241" t="s">
        <v>340</v>
      </c>
      <c r="H397" s="285" t="s">
        <v>340</v>
      </c>
      <c r="I397" s="248"/>
      <c r="J397" s="248"/>
      <c r="K397" s="248"/>
    </row>
    <row r="398" spans="1:11" x14ac:dyDescent="0.2">
      <c r="A398" s="255" t="s">
        <v>98</v>
      </c>
      <c r="B398" s="268" t="s">
        <v>714</v>
      </c>
      <c r="C398" s="257" t="s">
        <v>821</v>
      </c>
      <c r="D398" s="241" t="s">
        <v>340</v>
      </c>
      <c r="E398" s="353" t="s">
        <v>340</v>
      </c>
      <c r="F398" s="241" t="s">
        <v>340</v>
      </c>
      <c r="G398" s="241" t="s">
        <v>340</v>
      </c>
      <c r="H398" s="285" t="s">
        <v>340</v>
      </c>
      <c r="I398" s="248"/>
      <c r="J398" s="248"/>
      <c r="K398" s="248"/>
    </row>
    <row r="399" spans="1:11" x14ac:dyDescent="0.2">
      <c r="A399" s="255" t="s">
        <v>100</v>
      </c>
      <c r="B399" s="269" t="s">
        <v>715</v>
      </c>
      <c r="C399" s="257" t="s">
        <v>821</v>
      </c>
      <c r="D399" s="235">
        <f>D400</f>
        <v>96.147675750000005</v>
      </c>
      <c r="E399" s="347">
        <f>E400</f>
        <v>20.757904040000003</v>
      </c>
      <c r="F399" s="235">
        <f>E399-D399</f>
        <v>-75.389771710000005</v>
      </c>
      <c r="G399" s="235">
        <f>F399/D399*100</f>
        <v>-78.410394345908045</v>
      </c>
      <c r="H399" s="285" t="s">
        <v>340</v>
      </c>
      <c r="I399" s="248"/>
      <c r="J399" s="248"/>
      <c r="K399" s="248"/>
    </row>
    <row r="400" spans="1:11" x14ac:dyDescent="0.2">
      <c r="A400" s="255" t="s">
        <v>101</v>
      </c>
      <c r="B400" s="268" t="s">
        <v>716</v>
      </c>
      <c r="C400" s="257" t="s">
        <v>821</v>
      </c>
      <c r="D400" s="340">
        <f>D406</f>
        <v>96.147675750000005</v>
      </c>
      <c r="E400" s="340">
        <f>E406</f>
        <v>20.757904040000003</v>
      </c>
      <c r="F400" s="235">
        <f>E400-D400</f>
        <v>-75.389771710000005</v>
      </c>
      <c r="G400" s="235">
        <f>F400/D400*100</f>
        <v>-78.410394345908045</v>
      </c>
      <c r="H400" s="285" t="s">
        <v>340</v>
      </c>
      <c r="I400" s="248"/>
      <c r="J400" s="248"/>
      <c r="K400" s="248"/>
    </row>
    <row r="401" spans="1:11" x14ac:dyDescent="0.2">
      <c r="A401" s="255" t="s">
        <v>102</v>
      </c>
      <c r="B401" s="272" t="s">
        <v>86</v>
      </c>
      <c r="C401" s="257" t="s">
        <v>821</v>
      </c>
      <c r="D401" s="258" t="s">
        <v>340</v>
      </c>
      <c r="E401" s="353" t="s">
        <v>340</v>
      </c>
      <c r="F401" s="241" t="s">
        <v>340</v>
      </c>
      <c r="G401" s="241" t="s">
        <v>340</v>
      </c>
      <c r="H401" s="285" t="s">
        <v>340</v>
      </c>
      <c r="I401" s="248"/>
      <c r="J401" s="248"/>
      <c r="K401" s="248"/>
    </row>
    <row r="402" spans="1:11" ht="22.5" x14ac:dyDescent="0.2">
      <c r="A402" s="255" t="s">
        <v>717</v>
      </c>
      <c r="B402" s="272" t="s">
        <v>172</v>
      </c>
      <c r="C402" s="257" t="s">
        <v>821</v>
      </c>
      <c r="D402" s="258" t="s">
        <v>340</v>
      </c>
      <c r="E402" s="353" t="s">
        <v>340</v>
      </c>
      <c r="F402" s="241" t="s">
        <v>340</v>
      </c>
      <c r="G402" s="241" t="s">
        <v>340</v>
      </c>
      <c r="H402" s="285" t="s">
        <v>340</v>
      </c>
      <c r="I402" s="248"/>
      <c r="J402" s="248"/>
      <c r="K402" s="248"/>
    </row>
    <row r="403" spans="1:11" ht="22.5" x14ac:dyDescent="0.2">
      <c r="A403" s="255" t="s">
        <v>718</v>
      </c>
      <c r="B403" s="272" t="s">
        <v>173</v>
      </c>
      <c r="C403" s="257" t="s">
        <v>821</v>
      </c>
      <c r="D403" s="258" t="s">
        <v>340</v>
      </c>
      <c r="E403" s="353" t="s">
        <v>340</v>
      </c>
      <c r="F403" s="241" t="s">
        <v>340</v>
      </c>
      <c r="G403" s="241" t="s">
        <v>340</v>
      </c>
      <c r="H403" s="285" t="s">
        <v>340</v>
      </c>
      <c r="I403" s="248"/>
      <c r="J403" s="248"/>
      <c r="K403" s="248"/>
    </row>
    <row r="404" spans="1:11" ht="22.5" x14ac:dyDescent="0.2">
      <c r="A404" s="255" t="s">
        <v>719</v>
      </c>
      <c r="B404" s="272" t="s">
        <v>174</v>
      </c>
      <c r="C404" s="257" t="s">
        <v>821</v>
      </c>
      <c r="D404" s="258" t="s">
        <v>340</v>
      </c>
      <c r="E404" s="353" t="s">
        <v>340</v>
      </c>
      <c r="F404" s="241" t="s">
        <v>340</v>
      </c>
      <c r="G404" s="241" t="s">
        <v>340</v>
      </c>
      <c r="H404" s="285" t="s">
        <v>340</v>
      </c>
      <c r="I404" s="248"/>
      <c r="J404" s="248"/>
      <c r="K404" s="248"/>
    </row>
    <row r="405" spans="1:11" x14ac:dyDescent="0.2">
      <c r="A405" s="255" t="s">
        <v>103</v>
      </c>
      <c r="B405" s="272" t="s">
        <v>512</v>
      </c>
      <c r="C405" s="257" t="s">
        <v>821</v>
      </c>
      <c r="D405" s="258" t="s">
        <v>340</v>
      </c>
      <c r="E405" s="353" t="s">
        <v>340</v>
      </c>
      <c r="F405" s="241" t="s">
        <v>340</v>
      </c>
      <c r="G405" s="241" t="s">
        <v>340</v>
      </c>
      <c r="H405" s="285" t="s">
        <v>340</v>
      </c>
      <c r="I405" s="248"/>
      <c r="J405" s="248"/>
      <c r="K405" s="248"/>
    </row>
    <row r="406" spans="1:11" x14ac:dyDescent="0.2">
      <c r="A406" s="255" t="s">
        <v>104</v>
      </c>
      <c r="B406" s="272" t="s">
        <v>88</v>
      </c>
      <c r="C406" s="257" t="s">
        <v>821</v>
      </c>
      <c r="D406" s="361">
        <f>115.3772109/1.2</f>
        <v>96.147675750000005</v>
      </c>
      <c r="E406" s="347">
        <f>24.909484848/1.2</f>
        <v>20.757904040000003</v>
      </c>
      <c r="F406" s="235">
        <f>E406-D406</f>
        <v>-75.389771710000005</v>
      </c>
      <c r="G406" s="239">
        <f>F406/D406*100</f>
        <v>-78.410394345908045</v>
      </c>
      <c r="H406" s="285" t="s">
        <v>340</v>
      </c>
      <c r="I406" s="248"/>
      <c r="J406" s="248"/>
      <c r="K406" s="248"/>
    </row>
    <row r="407" spans="1:11" x14ac:dyDescent="0.2">
      <c r="A407" s="255" t="s">
        <v>105</v>
      </c>
      <c r="B407" s="272" t="s">
        <v>517</v>
      </c>
      <c r="C407" s="257" t="s">
        <v>821</v>
      </c>
      <c r="D407" s="241" t="s">
        <v>340</v>
      </c>
      <c r="E407" s="353" t="s">
        <v>340</v>
      </c>
      <c r="F407" s="241" t="s">
        <v>340</v>
      </c>
      <c r="G407" s="241" t="s">
        <v>340</v>
      </c>
      <c r="H407" s="285" t="s">
        <v>340</v>
      </c>
      <c r="I407" s="248"/>
      <c r="J407" s="248"/>
      <c r="K407" s="248"/>
    </row>
    <row r="408" spans="1:11" x14ac:dyDescent="0.2">
      <c r="A408" s="255" t="s">
        <v>106</v>
      </c>
      <c r="B408" s="272" t="s">
        <v>90</v>
      </c>
      <c r="C408" s="257" t="s">
        <v>821</v>
      </c>
      <c r="D408" s="241" t="s">
        <v>340</v>
      </c>
      <c r="E408" s="353" t="s">
        <v>340</v>
      </c>
      <c r="F408" s="241" t="s">
        <v>340</v>
      </c>
      <c r="G408" s="241" t="s">
        <v>340</v>
      </c>
      <c r="H408" s="285" t="s">
        <v>340</v>
      </c>
      <c r="I408" s="248"/>
      <c r="J408" s="248"/>
      <c r="K408" s="248"/>
    </row>
    <row r="409" spans="1:11" x14ac:dyDescent="0.2">
      <c r="A409" s="255" t="s">
        <v>107</v>
      </c>
      <c r="B409" s="272" t="s">
        <v>524</v>
      </c>
      <c r="C409" s="257" t="s">
        <v>821</v>
      </c>
      <c r="D409" s="241" t="s">
        <v>340</v>
      </c>
      <c r="E409" s="353" t="s">
        <v>340</v>
      </c>
      <c r="F409" s="241" t="s">
        <v>340</v>
      </c>
      <c r="G409" s="241" t="s">
        <v>340</v>
      </c>
      <c r="H409" s="285" t="s">
        <v>340</v>
      </c>
      <c r="I409" s="248"/>
      <c r="J409" s="248"/>
      <c r="K409" s="248"/>
    </row>
    <row r="410" spans="1:11" ht="22.5" x14ac:dyDescent="0.2">
      <c r="A410" s="255" t="s">
        <v>108</v>
      </c>
      <c r="B410" s="272" t="s">
        <v>527</v>
      </c>
      <c r="C410" s="257" t="s">
        <v>821</v>
      </c>
      <c r="D410" s="241" t="s">
        <v>340</v>
      </c>
      <c r="E410" s="353" t="s">
        <v>340</v>
      </c>
      <c r="F410" s="241" t="s">
        <v>340</v>
      </c>
      <c r="G410" s="241" t="s">
        <v>340</v>
      </c>
      <c r="H410" s="285" t="s">
        <v>340</v>
      </c>
      <c r="I410" s="248"/>
      <c r="J410" s="248"/>
      <c r="K410" s="248"/>
    </row>
    <row r="411" spans="1:11" x14ac:dyDescent="0.2">
      <c r="A411" s="255" t="s">
        <v>109</v>
      </c>
      <c r="B411" s="273" t="s">
        <v>95</v>
      </c>
      <c r="C411" s="257" t="s">
        <v>821</v>
      </c>
      <c r="D411" s="241" t="s">
        <v>340</v>
      </c>
      <c r="E411" s="353" t="s">
        <v>340</v>
      </c>
      <c r="F411" s="241" t="s">
        <v>340</v>
      </c>
      <c r="G411" s="241" t="s">
        <v>340</v>
      </c>
      <c r="H411" s="285" t="s">
        <v>340</v>
      </c>
      <c r="I411" s="248"/>
      <c r="J411" s="248"/>
      <c r="K411" s="248"/>
    </row>
    <row r="412" spans="1:11" x14ac:dyDescent="0.2">
      <c r="A412" s="255" t="s">
        <v>110</v>
      </c>
      <c r="B412" s="326" t="s">
        <v>96</v>
      </c>
      <c r="C412" s="257" t="s">
        <v>821</v>
      </c>
      <c r="D412" s="241" t="s">
        <v>340</v>
      </c>
      <c r="E412" s="353" t="s">
        <v>340</v>
      </c>
      <c r="F412" s="241" t="s">
        <v>340</v>
      </c>
      <c r="G412" s="241" t="s">
        <v>340</v>
      </c>
      <c r="H412" s="285" t="s">
        <v>340</v>
      </c>
      <c r="I412" s="248"/>
      <c r="J412" s="248"/>
      <c r="K412" s="248"/>
    </row>
    <row r="413" spans="1:11" x14ac:dyDescent="0.2">
      <c r="A413" s="255" t="s">
        <v>111</v>
      </c>
      <c r="B413" s="268" t="s">
        <v>720</v>
      </c>
      <c r="C413" s="257" t="s">
        <v>821</v>
      </c>
      <c r="D413" s="241" t="s">
        <v>340</v>
      </c>
      <c r="E413" s="353" t="s">
        <v>340</v>
      </c>
      <c r="F413" s="241" t="s">
        <v>340</v>
      </c>
      <c r="G413" s="241" t="s">
        <v>340</v>
      </c>
      <c r="H413" s="285" t="s">
        <v>340</v>
      </c>
      <c r="I413" s="248"/>
      <c r="J413" s="248"/>
      <c r="K413" s="248"/>
    </row>
    <row r="414" spans="1:11" x14ac:dyDescent="0.2">
      <c r="A414" s="255" t="s">
        <v>112</v>
      </c>
      <c r="B414" s="268" t="s">
        <v>113</v>
      </c>
      <c r="C414" s="257" t="s">
        <v>821</v>
      </c>
      <c r="D414" s="241" t="s">
        <v>340</v>
      </c>
      <c r="E414" s="353" t="s">
        <v>340</v>
      </c>
      <c r="F414" s="241" t="s">
        <v>340</v>
      </c>
      <c r="G414" s="241" t="s">
        <v>340</v>
      </c>
      <c r="H414" s="285" t="s">
        <v>340</v>
      </c>
      <c r="I414" s="248"/>
      <c r="J414" s="248"/>
      <c r="K414" s="248"/>
    </row>
    <row r="415" spans="1:11" x14ac:dyDescent="0.2">
      <c r="A415" s="255" t="s">
        <v>114</v>
      </c>
      <c r="B415" s="272" t="s">
        <v>86</v>
      </c>
      <c r="C415" s="257" t="s">
        <v>821</v>
      </c>
      <c r="D415" s="241" t="s">
        <v>340</v>
      </c>
      <c r="E415" s="353" t="s">
        <v>340</v>
      </c>
      <c r="F415" s="241" t="s">
        <v>340</v>
      </c>
      <c r="G415" s="241" t="s">
        <v>340</v>
      </c>
      <c r="H415" s="285" t="s">
        <v>340</v>
      </c>
      <c r="I415" s="248"/>
      <c r="J415" s="248"/>
      <c r="K415" s="248"/>
    </row>
    <row r="416" spans="1:11" ht="22.5" x14ac:dyDescent="0.2">
      <c r="A416" s="255" t="s">
        <v>721</v>
      </c>
      <c r="B416" s="272" t="s">
        <v>172</v>
      </c>
      <c r="C416" s="257" t="s">
        <v>821</v>
      </c>
      <c r="D416" s="241" t="s">
        <v>340</v>
      </c>
      <c r="E416" s="353" t="s">
        <v>340</v>
      </c>
      <c r="F416" s="241" t="s">
        <v>340</v>
      </c>
      <c r="G416" s="241" t="s">
        <v>340</v>
      </c>
      <c r="H416" s="285" t="s">
        <v>340</v>
      </c>
      <c r="I416" s="248"/>
      <c r="J416" s="248"/>
      <c r="K416" s="248"/>
    </row>
    <row r="417" spans="1:11" ht="22.5" x14ac:dyDescent="0.2">
      <c r="A417" s="255" t="s">
        <v>722</v>
      </c>
      <c r="B417" s="272" t="s">
        <v>173</v>
      </c>
      <c r="C417" s="257" t="s">
        <v>821</v>
      </c>
      <c r="D417" s="241" t="s">
        <v>340</v>
      </c>
      <c r="E417" s="353" t="s">
        <v>340</v>
      </c>
      <c r="F417" s="241" t="s">
        <v>340</v>
      </c>
      <c r="G417" s="241" t="s">
        <v>340</v>
      </c>
      <c r="H417" s="285" t="s">
        <v>340</v>
      </c>
      <c r="I417" s="248"/>
      <c r="J417" s="248"/>
      <c r="K417" s="248"/>
    </row>
    <row r="418" spans="1:11" ht="22.5" x14ac:dyDescent="0.2">
      <c r="A418" s="255" t="s">
        <v>723</v>
      </c>
      <c r="B418" s="272" t="s">
        <v>174</v>
      </c>
      <c r="C418" s="257" t="s">
        <v>821</v>
      </c>
      <c r="D418" s="241" t="s">
        <v>340</v>
      </c>
      <c r="E418" s="353" t="s">
        <v>340</v>
      </c>
      <c r="F418" s="241" t="s">
        <v>340</v>
      </c>
      <c r="G418" s="241" t="s">
        <v>340</v>
      </c>
      <c r="H418" s="285" t="s">
        <v>340</v>
      </c>
      <c r="I418" s="248"/>
      <c r="J418" s="248"/>
      <c r="K418" s="248"/>
    </row>
    <row r="419" spans="1:11" x14ac:dyDescent="0.2">
      <c r="A419" s="255" t="s">
        <v>115</v>
      </c>
      <c r="B419" s="272" t="s">
        <v>512</v>
      </c>
      <c r="C419" s="257" t="s">
        <v>821</v>
      </c>
      <c r="D419" s="241" t="s">
        <v>340</v>
      </c>
      <c r="E419" s="353" t="s">
        <v>340</v>
      </c>
      <c r="F419" s="241" t="s">
        <v>340</v>
      </c>
      <c r="G419" s="241" t="s">
        <v>340</v>
      </c>
      <c r="H419" s="285" t="s">
        <v>340</v>
      </c>
      <c r="I419" s="248"/>
      <c r="J419" s="248"/>
      <c r="K419" s="248"/>
    </row>
    <row r="420" spans="1:11" x14ac:dyDescent="0.2">
      <c r="A420" s="255" t="s">
        <v>116</v>
      </c>
      <c r="B420" s="272" t="s">
        <v>88</v>
      </c>
      <c r="C420" s="257" t="s">
        <v>821</v>
      </c>
      <c r="D420" s="241" t="s">
        <v>340</v>
      </c>
      <c r="E420" s="353" t="s">
        <v>340</v>
      </c>
      <c r="F420" s="241" t="s">
        <v>340</v>
      </c>
      <c r="G420" s="241" t="s">
        <v>340</v>
      </c>
      <c r="H420" s="285" t="s">
        <v>340</v>
      </c>
      <c r="I420" s="248"/>
      <c r="J420" s="248"/>
      <c r="K420" s="248"/>
    </row>
    <row r="421" spans="1:11" x14ac:dyDescent="0.2">
      <c r="A421" s="255" t="s">
        <v>117</v>
      </c>
      <c r="B421" s="272" t="s">
        <v>517</v>
      </c>
      <c r="C421" s="257" t="s">
        <v>821</v>
      </c>
      <c r="D421" s="241" t="s">
        <v>340</v>
      </c>
      <c r="E421" s="353" t="s">
        <v>340</v>
      </c>
      <c r="F421" s="241" t="s">
        <v>340</v>
      </c>
      <c r="G421" s="241" t="s">
        <v>340</v>
      </c>
      <c r="H421" s="285" t="s">
        <v>340</v>
      </c>
      <c r="I421" s="248"/>
      <c r="J421" s="248"/>
      <c r="K421" s="248"/>
    </row>
    <row r="422" spans="1:11" x14ac:dyDescent="0.2">
      <c r="A422" s="255" t="s">
        <v>118</v>
      </c>
      <c r="B422" s="272" t="s">
        <v>90</v>
      </c>
      <c r="C422" s="257" t="s">
        <v>821</v>
      </c>
      <c r="D422" s="241" t="s">
        <v>340</v>
      </c>
      <c r="E422" s="353" t="s">
        <v>340</v>
      </c>
      <c r="F422" s="241" t="s">
        <v>340</v>
      </c>
      <c r="G422" s="241" t="s">
        <v>340</v>
      </c>
      <c r="H422" s="285" t="s">
        <v>340</v>
      </c>
      <c r="I422" s="248"/>
      <c r="J422" s="248"/>
      <c r="K422" s="248"/>
    </row>
    <row r="423" spans="1:11" x14ac:dyDescent="0.2">
      <c r="A423" s="255" t="s">
        <v>119</v>
      </c>
      <c r="B423" s="272" t="s">
        <v>524</v>
      </c>
      <c r="C423" s="257" t="s">
        <v>821</v>
      </c>
      <c r="D423" s="241" t="s">
        <v>340</v>
      </c>
      <c r="E423" s="353" t="s">
        <v>340</v>
      </c>
      <c r="F423" s="241" t="s">
        <v>340</v>
      </c>
      <c r="G423" s="241" t="s">
        <v>340</v>
      </c>
      <c r="H423" s="285" t="s">
        <v>340</v>
      </c>
      <c r="I423" s="248"/>
      <c r="J423" s="248"/>
      <c r="K423" s="248"/>
    </row>
    <row r="424" spans="1:11" ht="22.5" x14ac:dyDescent="0.2">
      <c r="A424" s="255" t="s">
        <v>120</v>
      </c>
      <c r="B424" s="272" t="s">
        <v>527</v>
      </c>
      <c r="C424" s="257" t="s">
        <v>821</v>
      </c>
      <c r="D424" s="241" t="s">
        <v>340</v>
      </c>
      <c r="E424" s="353" t="s">
        <v>340</v>
      </c>
      <c r="F424" s="241" t="s">
        <v>340</v>
      </c>
      <c r="G424" s="241" t="s">
        <v>340</v>
      </c>
      <c r="H424" s="285" t="s">
        <v>340</v>
      </c>
      <c r="I424" s="248"/>
      <c r="J424" s="248"/>
      <c r="K424" s="248"/>
    </row>
    <row r="425" spans="1:11" x14ac:dyDescent="0.2">
      <c r="A425" s="255" t="s">
        <v>121</v>
      </c>
      <c r="B425" s="326" t="s">
        <v>95</v>
      </c>
      <c r="C425" s="257" t="s">
        <v>821</v>
      </c>
      <c r="D425" s="241" t="s">
        <v>340</v>
      </c>
      <c r="E425" s="353" t="s">
        <v>340</v>
      </c>
      <c r="F425" s="241" t="s">
        <v>340</v>
      </c>
      <c r="G425" s="241" t="s">
        <v>340</v>
      </c>
      <c r="H425" s="285" t="s">
        <v>340</v>
      </c>
      <c r="I425" s="248"/>
      <c r="J425" s="248"/>
      <c r="K425" s="248"/>
    </row>
    <row r="426" spans="1:11" x14ac:dyDescent="0.2">
      <c r="A426" s="255" t="s">
        <v>122</v>
      </c>
      <c r="B426" s="326" t="s">
        <v>96</v>
      </c>
      <c r="C426" s="257" t="s">
        <v>821</v>
      </c>
      <c r="D426" s="241" t="s">
        <v>340</v>
      </c>
      <c r="E426" s="353" t="s">
        <v>340</v>
      </c>
      <c r="F426" s="241" t="s">
        <v>340</v>
      </c>
      <c r="G426" s="241" t="s">
        <v>340</v>
      </c>
      <c r="H426" s="285" t="s">
        <v>340</v>
      </c>
      <c r="I426" s="248"/>
      <c r="J426" s="248"/>
      <c r="K426" s="248"/>
    </row>
    <row r="427" spans="1:11" x14ac:dyDescent="0.2">
      <c r="A427" s="255" t="s">
        <v>123</v>
      </c>
      <c r="B427" s="269" t="s">
        <v>724</v>
      </c>
      <c r="C427" s="257" t="s">
        <v>821</v>
      </c>
      <c r="D427" s="238">
        <v>0</v>
      </c>
      <c r="E427" s="359">
        <v>0</v>
      </c>
      <c r="F427" s="235">
        <f>E427-D427</f>
        <v>0</v>
      </c>
      <c r="G427" s="235"/>
      <c r="H427" s="285" t="s">
        <v>340</v>
      </c>
      <c r="I427" s="248"/>
      <c r="J427" s="248"/>
      <c r="K427" s="248"/>
    </row>
    <row r="428" spans="1:11" x14ac:dyDescent="0.2">
      <c r="A428" s="255" t="s">
        <v>124</v>
      </c>
      <c r="B428" s="269" t="s">
        <v>725</v>
      </c>
      <c r="C428" s="257" t="s">
        <v>821</v>
      </c>
      <c r="D428" s="241" t="s">
        <v>340</v>
      </c>
      <c r="E428" s="353" t="s">
        <v>340</v>
      </c>
      <c r="F428" s="241" t="s">
        <v>340</v>
      </c>
      <c r="G428" s="241" t="s">
        <v>340</v>
      </c>
      <c r="H428" s="285" t="s">
        <v>340</v>
      </c>
      <c r="I428" s="248"/>
      <c r="J428" s="248"/>
      <c r="K428" s="248"/>
    </row>
    <row r="429" spans="1:11" x14ac:dyDescent="0.2">
      <c r="A429" s="255" t="s">
        <v>125</v>
      </c>
      <c r="B429" s="268" t="s">
        <v>726</v>
      </c>
      <c r="C429" s="257" t="s">
        <v>821</v>
      </c>
      <c r="D429" s="241" t="s">
        <v>340</v>
      </c>
      <c r="E429" s="353" t="s">
        <v>340</v>
      </c>
      <c r="F429" s="241" t="s">
        <v>340</v>
      </c>
      <c r="G429" s="241" t="s">
        <v>340</v>
      </c>
      <c r="H429" s="285" t="s">
        <v>340</v>
      </c>
      <c r="I429" s="327"/>
      <c r="J429" s="328"/>
      <c r="K429" s="248"/>
    </row>
    <row r="430" spans="1:11" x14ac:dyDescent="0.2">
      <c r="A430" s="255" t="s">
        <v>126</v>
      </c>
      <c r="B430" s="268" t="s">
        <v>127</v>
      </c>
      <c r="C430" s="257" t="s">
        <v>821</v>
      </c>
      <c r="D430" s="241" t="s">
        <v>340</v>
      </c>
      <c r="E430" s="353" t="s">
        <v>340</v>
      </c>
      <c r="F430" s="241" t="s">
        <v>340</v>
      </c>
      <c r="G430" s="241" t="s">
        <v>340</v>
      </c>
      <c r="H430" s="285" t="s">
        <v>340</v>
      </c>
      <c r="I430" s="329"/>
      <c r="J430" s="248"/>
      <c r="K430" s="248"/>
    </row>
    <row r="431" spans="1:11" x14ac:dyDescent="0.2">
      <c r="A431" s="255" t="s">
        <v>128</v>
      </c>
      <c r="B431" s="325" t="s">
        <v>129</v>
      </c>
      <c r="C431" s="257" t="s">
        <v>821</v>
      </c>
      <c r="D431" s="241">
        <v>0</v>
      </c>
      <c r="E431" s="353">
        <v>0</v>
      </c>
      <c r="F431" s="241" t="s">
        <v>340</v>
      </c>
      <c r="G431" s="241" t="s">
        <v>340</v>
      </c>
      <c r="H431" s="285" t="s">
        <v>340</v>
      </c>
      <c r="I431" s="248"/>
      <c r="J431" s="248"/>
      <c r="K431" s="248"/>
    </row>
    <row r="432" spans="1:11" x14ac:dyDescent="0.2">
      <c r="A432" s="255" t="s">
        <v>130</v>
      </c>
      <c r="B432" s="269" t="s">
        <v>131</v>
      </c>
      <c r="C432" s="257" t="s">
        <v>821</v>
      </c>
      <c r="D432" s="241" t="s">
        <v>340</v>
      </c>
      <c r="E432" s="353" t="s">
        <v>340</v>
      </c>
      <c r="F432" s="241" t="s">
        <v>340</v>
      </c>
      <c r="G432" s="241" t="s">
        <v>340</v>
      </c>
      <c r="H432" s="285" t="s">
        <v>340</v>
      </c>
      <c r="I432" s="248"/>
      <c r="J432" s="248"/>
      <c r="K432" s="248"/>
    </row>
    <row r="433" spans="1:11" x14ac:dyDescent="0.2">
      <c r="A433" s="255" t="s">
        <v>132</v>
      </c>
      <c r="B433" s="269" t="s">
        <v>133</v>
      </c>
      <c r="C433" s="257" t="s">
        <v>821</v>
      </c>
      <c r="D433" s="241" t="s">
        <v>340</v>
      </c>
      <c r="E433" s="353" t="s">
        <v>340</v>
      </c>
      <c r="F433" s="241" t="s">
        <v>340</v>
      </c>
      <c r="G433" s="241" t="s">
        <v>340</v>
      </c>
      <c r="H433" s="285" t="s">
        <v>340</v>
      </c>
      <c r="I433" s="248"/>
      <c r="J433" s="248"/>
      <c r="K433" s="248"/>
    </row>
    <row r="434" spans="1:11" x14ac:dyDescent="0.2">
      <c r="A434" s="255" t="s">
        <v>134</v>
      </c>
      <c r="B434" s="269" t="s">
        <v>727</v>
      </c>
      <c r="C434" s="257" t="s">
        <v>821</v>
      </c>
      <c r="D434" s="241" t="s">
        <v>340</v>
      </c>
      <c r="E434" s="353" t="s">
        <v>340</v>
      </c>
      <c r="F434" s="241" t="s">
        <v>340</v>
      </c>
      <c r="G434" s="241" t="s">
        <v>340</v>
      </c>
      <c r="H434" s="285" t="s">
        <v>340</v>
      </c>
      <c r="I434" s="248"/>
      <c r="J434" s="248"/>
      <c r="K434" s="248"/>
    </row>
    <row r="435" spans="1:11" x14ac:dyDescent="0.2">
      <c r="A435" s="255" t="s">
        <v>135</v>
      </c>
      <c r="B435" s="269" t="s">
        <v>136</v>
      </c>
      <c r="C435" s="257" t="s">
        <v>821</v>
      </c>
      <c r="D435" s="241" t="s">
        <v>340</v>
      </c>
      <c r="E435" s="353" t="s">
        <v>340</v>
      </c>
      <c r="F435" s="241" t="s">
        <v>340</v>
      </c>
      <c r="G435" s="241" t="s">
        <v>340</v>
      </c>
      <c r="H435" s="285" t="s">
        <v>340</v>
      </c>
      <c r="I435" s="248"/>
      <c r="J435" s="248"/>
      <c r="K435" s="248"/>
    </row>
    <row r="436" spans="1:11" x14ac:dyDescent="0.2">
      <c r="A436" s="255" t="s">
        <v>137</v>
      </c>
      <c r="B436" s="269" t="s">
        <v>138</v>
      </c>
      <c r="C436" s="257" t="s">
        <v>821</v>
      </c>
      <c r="D436" s="241">
        <v>0</v>
      </c>
      <c r="E436" s="353" t="s">
        <v>340</v>
      </c>
      <c r="F436" s="241" t="s">
        <v>340</v>
      </c>
      <c r="G436" s="241" t="s">
        <v>340</v>
      </c>
      <c r="H436" s="285" t="s">
        <v>340</v>
      </c>
      <c r="I436" s="248"/>
      <c r="J436" s="248"/>
      <c r="K436" s="248"/>
    </row>
    <row r="437" spans="1:11" x14ac:dyDescent="0.2">
      <c r="A437" s="255" t="s">
        <v>139</v>
      </c>
      <c r="B437" s="268" t="s">
        <v>140</v>
      </c>
      <c r="C437" s="257" t="s">
        <v>821</v>
      </c>
      <c r="D437" s="241" t="s">
        <v>340</v>
      </c>
      <c r="E437" s="353" t="s">
        <v>340</v>
      </c>
      <c r="F437" s="241" t="s">
        <v>340</v>
      </c>
      <c r="G437" s="241" t="s">
        <v>340</v>
      </c>
      <c r="H437" s="285" t="s">
        <v>340</v>
      </c>
      <c r="I437" s="248"/>
      <c r="J437" s="248"/>
      <c r="K437" s="248"/>
    </row>
    <row r="438" spans="1:11" ht="22.5" x14ac:dyDescent="0.2">
      <c r="A438" s="255" t="s">
        <v>141</v>
      </c>
      <c r="B438" s="272" t="s">
        <v>142</v>
      </c>
      <c r="C438" s="257" t="s">
        <v>821</v>
      </c>
      <c r="D438" s="241" t="s">
        <v>340</v>
      </c>
      <c r="E438" s="353" t="s">
        <v>340</v>
      </c>
      <c r="F438" s="241" t="s">
        <v>340</v>
      </c>
      <c r="G438" s="241" t="s">
        <v>340</v>
      </c>
      <c r="H438" s="285" t="s">
        <v>340</v>
      </c>
      <c r="I438" s="248"/>
      <c r="J438" s="248"/>
      <c r="K438" s="248"/>
    </row>
    <row r="439" spans="1:11" ht="22.5" x14ac:dyDescent="0.2">
      <c r="A439" s="255" t="s">
        <v>143</v>
      </c>
      <c r="B439" s="268" t="s">
        <v>144</v>
      </c>
      <c r="C439" s="257" t="s">
        <v>821</v>
      </c>
      <c r="D439" s="241" t="s">
        <v>340</v>
      </c>
      <c r="E439" s="353" t="s">
        <v>340</v>
      </c>
      <c r="F439" s="241" t="s">
        <v>340</v>
      </c>
      <c r="G439" s="241" t="s">
        <v>340</v>
      </c>
      <c r="H439" s="285" t="s">
        <v>340</v>
      </c>
      <c r="I439" s="248"/>
      <c r="J439" s="248"/>
      <c r="K439" s="248"/>
    </row>
    <row r="440" spans="1:11" ht="22.5" x14ac:dyDescent="0.2">
      <c r="A440" s="255" t="s">
        <v>145</v>
      </c>
      <c r="B440" s="272" t="s">
        <v>146</v>
      </c>
      <c r="C440" s="257" t="s">
        <v>821</v>
      </c>
      <c r="D440" s="241" t="s">
        <v>340</v>
      </c>
      <c r="E440" s="353" t="s">
        <v>340</v>
      </c>
      <c r="F440" s="241" t="s">
        <v>340</v>
      </c>
      <c r="G440" s="241" t="s">
        <v>340</v>
      </c>
      <c r="H440" s="285" t="s">
        <v>340</v>
      </c>
      <c r="I440" s="248"/>
      <c r="J440" s="248"/>
      <c r="K440" s="248"/>
    </row>
    <row r="441" spans="1:11" x14ac:dyDescent="0.2">
      <c r="A441" s="255" t="s">
        <v>147</v>
      </c>
      <c r="B441" s="269" t="s">
        <v>148</v>
      </c>
      <c r="C441" s="257" t="s">
        <v>821</v>
      </c>
      <c r="D441" s="241" t="s">
        <v>340</v>
      </c>
      <c r="E441" s="353" t="s">
        <v>340</v>
      </c>
      <c r="F441" s="241" t="s">
        <v>340</v>
      </c>
      <c r="G441" s="241" t="s">
        <v>340</v>
      </c>
      <c r="H441" s="285" t="s">
        <v>340</v>
      </c>
      <c r="I441" s="248"/>
      <c r="J441" s="248"/>
      <c r="K441" s="248"/>
    </row>
    <row r="442" spans="1:11" ht="12" thickBot="1" x14ac:dyDescent="0.25">
      <c r="A442" s="287" t="s">
        <v>149</v>
      </c>
      <c r="B442" s="288" t="s">
        <v>150</v>
      </c>
      <c r="C442" s="293" t="s">
        <v>821</v>
      </c>
      <c r="D442" s="242" t="s">
        <v>340</v>
      </c>
      <c r="E442" s="354" t="s">
        <v>340</v>
      </c>
      <c r="F442" s="242" t="s">
        <v>340</v>
      </c>
      <c r="G442" s="242" t="s">
        <v>340</v>
      </c>
      <c r="H442" s="290" t="s">
        <v>340</v>
      </c>
      <c r="I442" s="248"/>
      <c r="J442" s="248"/>
      <c r="K442" s="248"/>
    </row>
    <row r="443" spans="1:11" x14ac:dyDescent="0.2">
      <c r="A443" s="250" t="s">
        <v>249</v>
      </c>
      <c r="B443" s="251" t="s">
        <v>242</v>
      </c>
      <c r="C443" s="330" t="s">
        <v>340</v>
      </c>
      <c r="D443" s="303" t="s">
        <v>340</v>
      </c>
      <c r="E443" s="352"/>
      <c r="F443" s="243"/>
      <c r="G443" s="243"/>
      <c r="H443" s="282" t="s">
        <v>340</v>
      </c>
      <c r="I443" s="248"/>
      <c r="J443" s="248"/>
      <c r="K443" s="248"/>
    </row>
    <row r="444" spans="1:11" ht="33.75" x14ac:dyDescent="0.2">
      <c r="A444" s="331" t="s">
        <v>728</v>
      </c>
      <c r="B444" s="269" t="s">
        <v>729</v>
      </c>
      <c r="C444" s="276" t="s">
        <v>821</v>
      </c>
      <c r="D444" s="340">
        <v>0</v>
      </c>
      <c r="E444" s="347">
        <f>E445</f>
        <v>0</v>
      </c>
      <c r="F444" s="235" t="s">
        <v>832</v>
      </c>
      <c r="G444" s="235" t="s">
        <v>832</v>
      </c>
      <c r="H444" s="285" t="s">
        <v>340</v>
      </c>
      <c r="I444" s="248"/>
      <c r="J444" s="248"/>
      <c r="K444" s="248"/>
    </row>
    <row r="445" spans="1:11" x14ac:dyDescent="0.2">
      <c r="A445" s="331" t="s">
        <v>252</v>
      </c>
      <c r="B445" s="268" t="s">
        <v>730</v>
      </c>
      <c r="C445" s="257" t="s">
        <v>821</v>
      </c>
      <c r="D445" s="262" t="s">
        <v>340</v>
      </c>
      <c r="E445" s="347">
        <v>0</v>
      </c>
      <c r="F445" s="235" t="s">
        <v>832</v>
      </c>
      <c r="G445" s="235" t="s">
        <v>832</v>
      </c>
      <c r="H445" s="285" t="s">
        <v>340</v>
      </c>
      <c r="I445" s="248"/>
      <c r="J445" s="248"/>
      <c r="K445" s="248"/>
    </row>
    <row r="446" spans="1:11" ht="22.5" x14ac:dyDescent="0.2">
      <c r="A446" s="331" t="s">
        <v>253</v>
      </c>
      <c r="B446" s="268" t="s">
        <v>731</v>
      </c>
      <c r="C446" s="276" t="s">
        <v>821</v>
      </c>
      <c r="D446" s="241" t="s">
        <v>340</v>
      </c>
      <c r="E446" s="353" t="s">
        <v>340</v>
      </c>
      <c r="F446" s="241" t="s">
        <v>340</v>
      </c>
      <c r="G446" s="241" t="s">
        <v>340</v>
      </c>
      <c r="H446" s="285" t="s">
        <v>340</v>
      </c>
      <c r="I446" s="248"/>
      <c r="J446" s="248"/>
      <c r="K446" s="248"/>
    </row>
    <row r="447" spans="1:11" x14ac:dyDescent="0.2">
      <c r="A447" s="331" t="s">
        <v>254</v>
      </c>
      <c r="B447" s="268" t="s">
        <v>732</v>
      </c>
      <c r="C447" s="276" t="s">
        <v>821</v>
      </c>
      <c r="D447" s="241" t="s">
        <v>340</v>
      </c>
      <c r="E447" s="353" t="s">
        <v>340</v>
      </c>
      <c r="F447" s="241" t="s">
        <v>340</v>
      </c>
      <c r="G447" s="241" t="s">
        <v>340</v>
      </c>
      <c r="H447" s="285" t="s">
        <v>340</v>
      </c>
      <c r="I447" s="248"/>
      <c r="J447" s="248"/>
      <c r="K447" s="248"/>
    </row>
    <row r="448" spans="1:11" ht="33.75" x14ac:dyDescent="0.2">
      <c r="A448" s="331" t="s">
        <v>255</v>
      </c>
      <c r="B448" s="269" t="s">
        <v>733</v>
      </c>
      <c r="C448" s="332" t="s">
        <v>340</v>
      </c>
      <c r="D448" s="241" t="s">
        <v>340</v>
      </c>
      <c r="E448" s="353" t="s">
        <v>340</v>
      </c>
      <c r="F448" s="241" t="s">
        <v>340</v>
      </c>
      <c r="G448" s="241" t="s">
        <v>340</v>
      </c>
      <c r="H448" s="285" t="s">
        <v>340</v>
      </c>
      <c r="I448" s="248"/>
      <c r="J448" s="248"/>
      <c r="K448" s="248"/>
    </row>
    <row r="449" spans="1:11" x14ac:dyDescent="0.2">
      <c r="A449" s="331" t="s">
        <v>734</v>
      </c>
      <c r="B449" s="268" t="s">
        <v>735</v>
      </c>
      <c r="C449" s="276" t="s">
        <v>821</v>
      </c>
      <c r="D449" s="241" t="s">
        <v>340</v>
      </c>
      <c r="E449" s="353" t="s">
        <v>340</v>
      </c>
      <c r="F449" s="241" t="s">
        <v>340</v>
      </c>
      <c r="G449" s="241" t="s">
        <v>340</v>
      </c>
      <c r="H449" s="285" t="s">
        <v>340</v>
      </c>
      <c r="I449" s="248"/>
      <c r="J449" s="248"/>
      <c r="K449" s="248"/>
    </row>
    <row r="450" spans="1:11" x14ac:dyDescent="0.2">
      <c r="A450" s="331" t="s">
        <v>736</v>
      </c>
      <c r="B450" s="268" t="s">
        <v>737</v>
      </c>
      <c r="C450" s="276" t="s">
        <v>821</v>
      </c>
      <c r="D450" s="241" t="s">
        <v>340</v>
      </c>
      <c r="E450" s="353" t="s">
        <v>340</v>
      </c>
      <c r="F450" s="241" t="s">
        <v>340</v>
      </c>
      <c r="G450" s="241" t="s">
        <v>340</v>
      </c>
      <c r="H450" s="285" t="s">
        <v>340</v>
      </c>
      <c r="I450" s="248"/>
      <c r="J450" s="248"/>
      <c r="K450" s="248"/>
    </row>
    <row r="451" spans="1:11" ht="12" thickBot="1" x14ac:dyDescent="0.25">
      <c r="A451" s="333" t="s">
        <v>738</v>
      </c>
      <c r="B451" s="334" t="s">
        <v>739</v>
      </c>
      <c r="C451" s="293" t="s">
        <v>821</v>
      </c>
      <c r="D451" s="242" t="s">
        <v>340</v>
      </c>
      <c r="E451" s="354" t="s">
        <v>340</v>
      </c>
      <c r="F451" s="242" t="s">
        <v>340</v>
      </c>
      <c r="G451" s="242" t="s">
        <v>340</v>
      </c>
      <c r="H451" s="290" t="s">
        <v>340</v>
      </c>
      <c r="I451" s="248"/>
      <c r="J451" s="248"/>
      <c r="K451" s="248"/>
    </row>
    <row r="452" spans="1:11" x14ac:dyDescent="0.2">
      <c r="A452" s="335"/>
      <c r="B452" s="336"/>
      <c r="C452" s="337"/>
      <c r="D452" s="337"/>
      <c r="E452" s="360"/>
      <c r="F452" s="337"/>
      <c r="G452" s="248"/>
      <c r="H452" s="248"/>
      <c r="I452" s="248"/>
      <c r="J452" s="248"/>
      <c r="K452" s="248"/>
    </row>
    <row r="453" spans="1:11" x14ac:dyDescent="0.2">
      <c r="A453" s="335"/>
      <c r="B453" s="336"/>
      <c r="C453" s="337"/>
      <c r="D453" s="337"/>
      <c r="E453" s="360"/>
      <c r="F453" s="337"/>
      <c r="G453" s="248"/>
      <c r="H453" s="248"/>
      <c r="I453" s="248"/>
      <c r="J453" s="248"/>
      <c r="K453" s="248"/>
    </row>
    <row r="454" spans="1:11" x14ac:dyDescent="0.2">
      <c r="A454" s="231" t="s">
        <v>740</v>
      </c>
    </row>
    <row r="455" spans="1:11" x14ac:dyDescent="0.2">
      <c r="A455" s="483" t="s">
        <v>741</v>
      </c>
      <c r="B455" s="483"/>
      <c r="C455" s="483"/>
      <c r="D455" s="483"/>
      <c r="E455" s="483"/>
      <c r="F455" s="483"/>
      <c r="G455" s="483"/>
      <c r="H455" s="483"/>
    </row>
    <row r="456" spans="1:11" x14ac:dyDescent="0.2">
      <c r="A456" s="483" t="s">
        <v>742</v>
      </c>
      <c r="B456" s="483"/>
      <c r="C456" s="483"/>
      <c r="D456" s="483"/>
      <c r="E456" s="483"/>
      <c r="F456" s="483"/>
      <c r="G456" s="483"/>
      <c r="H456" s="483"/>
    </row>
    <row r="457" spans="1:11" x14ac:dyDescent="0.2">
      <c r="A457" s="483" t="s">
        <v>743</v>
      </c>
      <c r="B457" s="483"/>
      <c r="C457" s="483"/>
      <c r="D457" s="483"/>
      <c r="E457" s="483"/>
      <c r="F457" s="483"/>
      <c r="G457" s="483"/>
      <c r="H457" s="483"/>
    </row>
    <row r="458" spans="1:11" ht="39" customHeight="1" x14ac:dyDescent="0.2">
      <c r="A458" s="477" t="s">
        <v>744</v>
      </c>
      <c r="B458" s="477"/>
      <c r="C458" s="477"/>
      <c r="D458" s="477"/>
      <c r="E458" s="477"/>
      <c r="F458" s="477"/>
      <c r="G458" s="477"/>
      <c r="H458" s="477"/>
    </row>
    <row r="459" spans="1:11" ht="60.75" customHeight="1" x14ac:dyDescent="0.2">
      <c r="A459" s="478" t="s">
        <v>745</v>
      </c>
      <c r="B459" s="478"/>
      <c r="C459" s="478"/>
      <c r="D459" s="478"/>
      <c r="E459" s="478"/>
      <c r="F459" s="478"/>
      <c r="G459" s="478"/>
      <c r="H459" s="478"/>
    </row>
  </sheetData>
  <autoFilter ref="A18:K451">
    <filterColumn colId="0" showButton="0"/>
    <filterColumn colId="1" showButton="0"/>
    <filterColumn colId="2" showButton="0"/>
    <filterColumn colId="3" showButton="0"/>
    <filterColumn colId="4" showButton="0"/>
    <filterColumn colId="5" showButton="0"/>
    <filterColumn colId="6" showButton="0"/>
  </autoFilter>
  <customSheetViews>
    <customSheetView guid="{500C2F4F-1743-499A-A051-20565DBF52B2}" scale="80" showPageBreaks="1" printArea="1" view="pageBreakPreview">
      <selection activeCell="A5" sqref="A5:T5"/>
      <colBreaks count="1" manualBreakCount="1">
        <brk id="10" max="19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7">
    <mergeCell ref="A12:B12"/>
    <mergeCell ref="A15:B15"/>
    <mergeCell ref="A18:H18"/>
    <mergeCell ref="A6:H7"/>
    <mergeCell ref="A9:B9"/>
    <mergeCell ref="H19:H20"/>
    <mergeCell ref="A22:H22"/>
    <mergeCell ref="A166:H166"/>
    <mergeCell ref="A318:H318"/>
    <mergeCell ref="A368:H369"/>
    <mergeCell ref="A19:A20"/>
    <mergeCell ref="B19:B20"/>
    <mergeCell ref="C19:C20"/>
    <mergeCell ref="D19:E19"/>
    <mergeCell ref="F19:G19"/>
    <mergeCell ref="A458:H458"/>
    <mergeCell ref="A459:H459"/>
    <mergeCell ref="H370:H371"/>
    <mergeCell ref="A373:B373"/>
    <mergeCell ref="A455:H455"/>
    <mergeCell ref="A456:H456"/>
    <mergeCell ref="A457:H457"/>
    <mergeCell ref="A370:A371"/>
    <mergeCell ref="B370:B371"/>
    <mergeCell ref="C370:C371"/>
    <mergeCell ref="D370:E370"/>
    <mergeCell ref="F370:G370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68" fitToHeight="0" orientation="portrait" r:id="rId2"/>
  <headerFooter alignWithMargins="0"/>
  <colBreaks count="1" manualBreakCount="1">
    <brk id="10" max="459" man="1"/>
  </colBreaks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H24"/>
  <sheetViews>
    <sheetView view="pageBreakPreview" zoomScale="70" zoomScaleSheetLayoutView="70" workbookViewId="0">
      <selection activeCell="Q24" sqref="Q24"/>
    </sheetView>
  </sheetViews>
  <sheetFormatPr defaultRowHeight="15.75" x14ac:dyDescent="0.25"/>
  <cols>
    <col min="1" max="1" width="9.875" style="30" customWidth="1"/>
    <col min="2" max="2" width="37.25" style="30" bestFit="1" customWidth="1"/>
    <col min="3" max="3" width="12.125" style="30" customWidth="1"/>
    <col min="4" max="4" width="21.75" style="30" customWidth="1"/>
    <col min="5" max="5" width="18.125" style="30" customWidth="1"/>
    <col min="6" max="7" width="9.75" style="30" customWidth="1"/>
    <col min="8" max="15" width="10.125" style="30" customWidth="1"/>
    <col min="16" max="17" width="12" style="30" customWidth="1"/>
    <col min="18" max="19" width="8" style="30" customWidth="1"/>
    <col min="20" max="20" width="10.25" style="30" customWidth="1"/>
    <col min="21" max="21" width="8.5" style="30" customWidth="1"/>
    <col min="22" max="22" width="13.25" style="30" customWidth="1"/>
    <col min="23" max="23" width="13" style="30" customWidth="1"/>
    <col min="24" max="24" width="10.25" style="30" customWidth="1"/>
    <col min="25" max="25" width="11.25" style="30" customWidth="1"/>
    <col min="26" max="26" width="11.75" style="30" customWidth="1"/>
    <col min="27" max="27" width="8.75" style="30" customWidth="1"/>
    <col min="28" max="31" width="9" style="30"/>
    <col min="32" max="32" width="16.25" style="30" customWidth="1"/>
    <col min="33" max="67" width="9" style="30"/>
    <col min="68" max="68" width="17.375" style="30" customWidth="1"/>
    <col min="69" max="16384" width="9" style="30"/>
  </cols>
  <sheetData>
    <row r="1" spans="1:34" ht="18.75" x14ac:dyDescent="0.25">
      <c r="U1" s="37" t="s">
        <v>55</v>
      </c>
    </row>
    <row r="2" spans="1:34" ht="18.75" x14ac:dyDescent="0.3">
      <c r="U2" s="38" t="s">
        <v>0</v>
      </c>
    </row>
    <row r="3" spans="1:34" ht="18.75" x14ac:dyDescent="0.3">
      <c r="U3" s="29" t="s">
        <v>792</v>
      </c>
    </row>
    <row r="4" spans="1:34" s="39" customFormat="1" ht="18.75" x14ac:dyDescent="0.3">
      <c r="A4" s="397" t="s">
        <v>154</v>
      </c>
      <c r="B4" s="397"/>
      <c r="C4" s="397"/>
      <c r="D4" s="397"/>
      <c r="E4" s="397"/>
      <c r="F4" s="397"/>
      <c r="G4" s="397"/>
      <c r="H4" s="397"/>
      <c r="I4" s="397"/>
      <c r="J4" s="397"/>
      <c r="K4" s="397"/>
      <c r="L4" s="397"/>
      <c r="M4" s="397"/>
      <c r="N4" s="397"/>
      <c r="O4" s="397"/>
      <c r="P4" s="397"/>
      <c r="Q4" s="397"/>
      <c r="R4" s="397"/>
      <c r="S4" s="397"/>
      <c r="T4" s="397"/>
      <c r="U4" s="397"/>
      <c r="V4" s="162"/>
      <c r="W4" s="162"/>
      <c r="X4" s="162"/>
      <c r="Y4" s="162"/>
      <c r="Z4" s="162"/>
      <c r="AA4" s="162"/>
      <c r="AB4" s="162"/>
      <c r="AC4" s="162"/>
      <c r="AD4" s="162"/>
      <c r="AE4" s="162"/>
      <c r="AF4" s="162"/>
      <c r="AG4" s="162"/>
    </row>
    <row r="5" spans="1:34" s="39" customFormat="1" ht="18.75" x14ac:dyDescent="0.3">
      <c r="A5" s="400" t="s">
        <v>63</v>
      </c>
      <c r="B5" s="400"/>
      <c r="C5" s="400"/>
      <c r="D5" s="400"/>
      <c r="E5" s="400"/>
      <c r="F5" s="400"/>
      <c r="G5" s="400"/>
      <c r="H5" s="400"/>
      <c r="I5" s="400"/>
      <c r="J5" s="400"/>
      <c r="K5" s="400"/>
      <c r="L5" s="400"/>
      <c r="M5" s="400"/>
      <c r="N5" s="400"/>
      <c r="O5" s="400"/>
      <c r="P5" s="400"/>
      <c r="Q5" s="400"/>
      <c r="R5" s="400"/>
      <c r="S5" s="400"/>
      <c r="T5" s="400"/>
      <c r="U5" s="400"/>
      <c r="V5" s="163"/>
      <c r="W5" s="163"/>
      <c r="X5" s="163"/>
      <c r="Y5" s="163"/>
      <c r="Z5" s="163"/>
      <c r="AA5" s="163"/>
      <c r="AB5" s="163"/>
      <c r="AC5" s="163"/>
      <c r="AD5" s="163"/>
      <c r="AE5" s="163"/>
      <c r="AF5" s="163"/>
      <c r="AG5" s="163"/>
      <c r="AH5" s="163"/>
    </row>
    <row r="6" spans="1:34" s="39" customFormat="1" ht="18.75" x14ac:dyDescent="0.3">
      <c r="A6" s="164"/>
      <c r="B6" s="164"/>
      <c r="C6" s="164"/>
      <c r="D6" s="164"/>
      <c r="E6" s="164"/>
      <c r="F6" s="164"/>
      <c r="G6" s="164"/>
      <c r="H6" s="164"/>
      <c r="I6" s="164"/>
      <c r="J6" s="164"/>
      <c r="K6" s="164"/>
      <c r="L6" s="164"/>
      <c r="M6" s="164"/>
      <c r="N6" s="164"/>
      <c r="O6" s="164"/>
      <c r="P6" s="164"/>
      <c r="Q6" s="164"/>
      <c r="R6" s="164"/>
      <c r="S6" s="164"/>
      <c r="T6" s="164"/>
      <c r="U6" s="164"/>
      <c r="V6" s="164"/>
      <c r="W6" s="164"/>
      <c r="X6" s="164"/>
      <c r="Y6" s="164"/>
      <c r="Z6" s="164"/>
      <c r="AA6" s="164"/>
      <c r="AB6" s="164"/>
      <c r="AC6" s="164"/>
      <c r="AD6" s="164"/>
      <c r="AE6" s="164"/>
      <c r="AF6" s="164"/>
      <c r="AG6" s="164"/>
    </row>
    <row r="7" spans="1:34" s="39" customFormat="1" ht="18.75" x14ac:dyDescent="0.3">
      <c r="A7" s="400" t="s">
        <v>796</v>
      </c>
      <c r="B7" s="400"/>
      <c r="C7" s="400"/>
      <c r="D7" s="400"/>
      <c r="E7" s="400"/>
      <c r="F7" s="400"/>
      <c r="G7" s="400"/>
      <c r="H7" s="400"/>
      <c r="I7" s="400"/>
      <c r="J7" s="400"/>
      <c r="K7" s="400"/>
      <c r="L7" s="400"/>
      <c r="M7" s="400"/>
      <c r="N7" s="400"/>
      <c r="O7" s="400"/>
      <c r="P7" s="400"/>
      <c r="Q7" s="400"/>
      <c r="R7" s="400"/>
      <c r="S7" s="400"/>
      <c r="T7" s="400"/>
      <c r="U7" s="400"/>
      <c r="V7" s="163"/>
      <c r="W7" s="163"/>
      <c r="X7" s="163"/>
      <c r="Y7" s="163"/>
      <c r="Z7" s="163"/>
      <c r="AA7" s="163"/>
      <c r="AB7" s="163"/>
      <c r="AC7" s="163"/>
      <c r="AD7" s="163"/>
      <c r="AE7" s="163"/>
      <c r="AF7" s="163"/>
      <c r="AG7" s="163"/>
    </row>
    <row r="8" spans="1:34" x14ac:dyDescent="0.25">
      <c r="A8" s="399" t="s">
        <v>797</v>
      </c>
      <c r="B8" s="399"/>
      <c r="C8" s="399"/>
      <c r="D8" s="399"/>
      <c r="E8" s="399"/>
      <c r="F8" s="399"/>
      <c r="G8" s="399"/>
      <c r="H8" s="399"/>
      <c r="I8" s="399"/>
      <c r="J8" s="399"/>
      <c r="K8" s="399"/>
      <c r="L8" s="399"/>
      <c r="M8" s="399"/>
      <c r="N8" s="399"/>
      <c r="O8" s="399"/>
      <c r="P8" s="399"/>
      <c r="Q8" s="399"/>
      <c r="R8" s="399"/>
      <c r="S8" s="399"/>
      <c r="T8" s="399"/>
      <c r="U8" s="399"/>
      <c r="V8" s="40"/>
      <c r="W8" s="40"/>
      <c r="X8" s="40"/>
      <c r="Y8" s="40"/>
      <c r="Z8" s="40"/>
      <c r="AA8" s="40"/>
      <c r="AB8" s="40"/>
      <c r="AC8" s="40"/>
      <c r="AD8" s="40"/>
      <c r="AE8" s="40"/>
      <c r="AF8" s="40"/>
      <c r="AG8" s="40"/>
    </row>
    <row r="9" spans="1:34" x14ac:dyDescent="0.25">
      <c r="A9" s="152"/>
      <c r="B9" s="152"/>
      <c r="C9" s="152"/>
      <c r="D9" s="152"/>
      <c r="E9" s="152"/>
      <c r="F9" s="152"/>
      <c r="G9" s="152"/>
      <c r="H9" s="152"/>
      <c r="I9" s="152"/>
      <c r="J9" s="152"/>
      <c r="K9" s="152"/>
      <c r="L9" s="152"/>
      <c r="M9" s="152"/>
      <c r="N9" s="152"/>
      <c r="O9" s="152"/>
      <c r="P9" s="152"/>
      <c r="Q9" s="152"/>
      <c r="R9" s="152"/>
      <c r="S9" s="152"/>
      <c r="T9" s="152"/>
      <c r="U9" s="152"/>
      <c r="V9" s="152"/>
      <c r="W9" s="152"/>
      <c r="X9" s="152"/>
      <c r="Y9" s="152"/>
      <c r="Z9" s="152"/>
      <c r="AA9" s="152"/>
      <c r="AB9" s="152"/>
      <c r="AC9" s="152"/>
      <c r="AD9" s="152"/>
      <c r="AE9" s="152"/>
      <c r="AF9" s="152"/>
      <c r="AG9" s="152"/>
    </row>
    <row r="10" spans="1:34" ht="18.75" x14ac:dyDescent="0.3">
      <c r="A10" s="401" t="s">
        <v>20</v>
      </c>
      <c r="B10" s="401"/>
      <c r="C10" s="401"/>
      <c r="D10" s="401"/>
      <c r="E10" s="401"/>
      <c r="F10" s="401"/>
      <c r="G10" s="401"/>
      <c r="H10" s="401"/>
      <c r="I10" s="401"/>
      <c r="J10" s="401"/>
      <c r="K10" s="401"/>
      <c r="L10" s="401"/>
      <c r="M10" s="401"/>
      <c r="N10" s="401"/>
      <c r="O10" s="401"/>
      <c r="P10" s="401"/>
      <c r="Q10" s="401"/>
      <c r="R10" s="401"/>
      <c r="S10" s="401"/>
      <c r="T10" s="401"/>
      <c r="U10" s="401"/>
      <c r="V10" s="165"/>
      <c r="W10" s="165"/>
      <c r="X10" s="165"/>
      <c r="Y10" s="165"/>
      <c r="Z10" s="165"/>
      <c r="AA10" s="165"/>
      <c r="AB10" s="165"/>
      <c r="AC10" s="165"/>
      <c r="AD10" s="165"/>
      <c r="AE10" s="165"/>
      <c r="AF10" s="165"/>
      <c r="AG10" s="165"/>
    </row>
    <row r="11" spans="1:34" ht="18.75" x14ac:dyDescent="0.3">
      <c r="AG11" s="38"/>
    </row>
    <row r="12" spans="1:34" ht="18.75" x14ac:dyDescent="0.25">
      <c r="A12" s="402" t="s">
        <v>795</v>
      </c>
      <c r="B12" s="402"/>
      <c r="C12" s="402"/>
      <c r="D12" s="402"/>
      <c r="E12" s="402"/>
      <c r="F12" s="402"/>
      <c r="G12" s="402"/>
      <c r="H12" s="402"/>
      <c r="I12" s="402"/>
      <c r="J12" s="402"/>
      <c r="K12" s="402"/>
      <c r="L12" s="402"/>
      <c r="M12" s="402"/>
      <c r="N12" s="402"/>
      <c r="O12" s="402"/>
      <c r="P12" s="402"/>
      <c r="Q12" s="402"/>
      <c r="R12" s="402"/>
      <c r="S12" s="402"/>
      <c r="T12" s="402"/>
      <c r="U12" s="402"/>
      <c r="V12" s="166"/>
      <c r="W12" s="166"/>
      <c r="X12" s="166"/>
      <c r="Y12" s="166"/>
      <c r="Z12" s="166"/>
      <c r="AA12" s="166"/>
      <c r="AB12" s="166"/>
      <c r="AC12" s="166"/>
      <c r="AD12" s="166"/>
      <c r="AE12" s="166"/>
      <c r="AF12" s="166"/>
      <c r="AG12" s="166"/>
    </row>
    <row r="13" spans="1:34" x14ac:dyDescent="0.25">
      <c r="A13" s="399" t="s">
        <v>798</v>
      </c>
      <c r="B13" s="399"/>
      <c r="C13" s="399"/>
      <c r="D13" s="399"/>
      <c r="E13" s="399"/>
      <c r="F13" s="399"/>
      <c r="G13" s="399"/>
      <c r="H13" s="399"/>
      <c r="I13" s="399"/>
      <c r="J13" s="399"/>
      <c r="K13" s="399"/>
      <c r="L13" s="399"/>
      <c r="M13" s="399"/>
      <c r="N13" s="399"/>
      <c r="O13" s="399"/>
      <c r="P13" s="399"/>
      <c r="Q13" s="399"/>
      <c r="R13" s="399"/>
      <c r="S13" s="399"/>
      <c r="T13" s="399"/>
      <c r="U13" s="399"/>
      <c r="V13" s="40"/>
      <c r="W13" s="40"/>
      <c r="X13" s="40"/>
      <c r="Y13" s="40"/>
      <c r="Z13" s="40"/>
      <c r="AA13" s="40"/>
      <c r="AB13" s="40"/>
      <c r="AC13" s="40"/>
      <c r="AD13" s="40"/>
      <c r="AE13" s="40"/>
      <c r="AF13" s="40"/>
      <c r="AG13" s="40"/>
    </row>
    <row r="14" spans="1:34" s="41" customFormat="1" ht="18.75" x14ac:dyDescent="0.3">
      <c r="A14" s="398"/>
      <c r="B14" s="398"/>
      <c r="C14" s="398"/>
      <c r="D14" s="398"/>
      <c r="E14" s="398"/>
      <c r="F14" s="398"/>
      <c r="G14" s="398"/>
      <c r="H14" s="398"/>
      <c r="I14" s="398"/>
      <c r="J14" s="398"/>
      <c r="K14" s="398"/>
      <c r="L14" s="398"/>
      <c r="M14" s="398"/>
      <c r="N14" s="398"/>
      <c r="O14" s="398"/>
      <c r="P14" s="398"/>
      <c r="Q14" s="398"/>
      <c r="R14" s="398"/>
      <c r="S14" s="398"/>
      <c r="T14" s="398"/>
      <c r="U14" s="398"/>
      <c r="V14" s="38"/>
    </row>
    <row r="15" spans="1:34" ht="15.75" customHeight="1" x14ac:dyDescent="0.25">
      <c r="A15" s="367" t="s">
        <v>64</v>
      </c>
      <c r="B15" s="367" t="s">
        <v>19</v>
      </c>
      <c r="C15" s="367" t="s">
        <v>5</v>
      </c>
      <c r="D15" s="367" t="s">
        <v>812</v>
      </c>
      <c r="E15" s="367" t="s">
        <v>813</v>
      </c>
      <c r="F15" s="389" t="s">
        <v>814</v>
      </c>
      <c r="G15" s="391"/>
      <c r="H15" s="367" t="s">
        <v>815</v>
      </c>
      <c r="I15" s="367"/>
      <c r="J15" s="367" t="s">
        <v>816</v>
      </c>
      <c r="K15" s="367"/>
      <c r="L15" s="367"/>
      <c r="M15" s="367"/>
      <c r="N15" s="367" t="s">
        <v>817</v>
      </c>
      <c r="O15" s="367"/>
      <c r="P15" s="389" t="s">
        <v>758</v>
      </c>
      <c r="Q15" s="390"/>
      <c r="R15" s="390"/>
      <c r="S15" s="391"/>
      <c r="T15" s="367" t="s">
        <v>7</v>
      </c>
      <c r="U15" s="367"/>
      <c r="V15" s="154"/>
    </row>
    <row r="16" spans="1:34" ht="59.25" customHeight="1" x14ac:dyDescent="0.25">
      <c r="A16" s="367"/>
      <c r="B16" s="367"/>
      <c r="C16" s="367"/>
      <c r="D16" s="367"/>
      <c r="E16" s="367"/>
      <c r="F16" s="392"/>
      <c r="G16" s="394"/>
      <c r="H16" s="367"/>
      <c r="I16" s="367"/>
      <c r="J16" s="367"/>
      <c r="K16" s="367"/>
      <c r="L16" s="367"/>
      <c r="M16" s="367"/>
      <c r="N16" s="367"/>
      <c r="O16" s="367"/>
      <c r="P16" s="392"/>
      <c r="Q16" s="393"/>
      <c r="R16" s="393"/>
      <c r="S16" s="394"/>
      <c r="T16" s="367"/>
      <c r="U16" s="367"/>
    </row>
    <row r="17" spans="1:21" ht="49.5" customHeight="1" x14ac:dyDescent="0.25">
      <c r="A17" s="367"/>
      <c r="B17" s="367"/>
      <c r="C17" s="367"/>
      <c r="D17" s="367"/>
      <c r="E17" s="367"/>
      <c r="F17" s="392"/>
      <c r="G17" s="394"/>
      <c r="H17" s="367"/>
      <c r="I17" s="367"/>
      <c r="J17" s="367" t="s">
        <v>9</v>
      </c>
      <c r="K17" s="367"/>
      <c r="L17" s="367" t="s">
        <v>10</v>
      </c>
      <c r="M17" s="367"/>
      <c r="N17" s="367"/>
      <c r="O17" s="367"/>
      <c r="P17" s="395" t="s">
        <v>818</v>
      </c>
      <c r="Q17" s="396"/>
      <c r="R17" s="395" t="s">
        <v>8</v>
      </c>
      <c r="S17" s="396"/>
      <c r="T17" s="367"/>
      <c r="U17" s="367"/>
    </row>
    <row r="18" spans="1:21" ht="129" customHeight="1" x14ac:dyDescent="0.25">
      <c r="A18" s="367"/>
      <c r="B18" s="367"/>
      <c r="C18" s="367"/>
      <c r="D18" s="367"/>
      <c r="E18" s="367"/>
      <c r="F18" s="155" t="s">
        <v>4</v>
      </c>
      <c r="G18" s="155" t="s">
        <v>14</v>
      </c>
      <c r="H18" s="155" t="s">
        <v>4</v>
      </c>
      <c r="I18" s="155" t="s">
        <v>14</v>
      </c>
      <c r="J18" s="155" t="s">
        <v>4</v>
      </c>
      <c r="K18" s="155" t="s">
        <v>754</v>
      </c>
      <c r="L18" s="155" t="s">
        <v>4</v>
      </c>
      <c r="M18" s="155" t="s">
        <v>753</v>
      </c>
      <c r="N18" s="155" t="s">
        <v>4</v>
      </c>
      <c r="O18" s="155" t="s">
        <v>14</v>
      </c>
      <c r="P18" s="155" t="s">
        <v>4</v>
      </c>
      <c r="Q18" s="155" t="s">
        <v>754</v>
      </c>
      <c r="R18" s="155" t="s">
        <v>4</v>
      </c>
      <c r="S18" s="155" t="s">
        <v>755</v>
      </c>
      <c r="T18" s="367"/>
      <c r="U18" s="367"/>
    </row>
    <row r="19" spans="1:21" x14ac:dyDescent="0.25">
      <c r="A19" s="151">
        <v>1</v>
      </c>
      <c r="B19" s="151">
        <v>2</v>
      </c>
      <c r="C19" s="151">
        <v>3</v>
      </c>
      <c r="D19" s="151">
        <v>4</v>
      </c>
      <c r="E19" s="151">
        <v>5</v>
      </c>
      <c r="F19" s="151">
        <v>6</v>
      </c>
      <c r="G19" s="151">
        <v>7</v>
      </c>
      <c r="H19" s="151">
        <v>8</v>
      </c>
      <c r="I19" s="151">
        <v>9</v>
      </c>
      <c r="J19" s="151">
        <v>10</v>
      </c>
      <c r="K19" s="151">
        <v>11</v>
      </c>
      <c r="L19" s="151">
        <v>12</v>
      </c>
      <c r="M19" s="151">
        <v>13</v>
      </c>
      <c r="N19" s="151">
        <v>14</v>
      </c>
      <c r="O19" s="151">
        <v>15</v>
      </c>
      <c r="P19" s="151">
        <v>16</v>
      </c>
      <c r="Q19" s="151">
        <v>17</v>
      </c>
      <c r="R19" s="151">
        <v>18</v>
      </c>
      <c r="S19" s="151">
        <v>19</v>
      </c>
      <c r="T19" s="367">
        <f>S19+1</f>
        <v>20</v>
      </c>
      <c r="U19" s="367"/>
    </row>
    <row r="20" spans="1:21" x14ac:dyDescent="0.25">
      <c r="A20" s="151"/>
      <c r="B20" s="151"/>
      <c r="C20" s="151"/>
      <c r="D20" s="151"/>
      <c r="E20" s="151"/>
      <c r="F20" s="151"/>
      <c r="G20" s="151"/>
      <c r="H20" s="151"/>
      <c r="I20" s="151"/>
      <c r="J20" s="151"/>
      <c r="K20" s="151"/>
      <c r="L20" s="151"/>
      <c r="M20" s="151"/>
      <c r="N20" s="151"/>
      <c r="O20" s="151"/>
      <c r="P20" s="151"/>
      <c r="Q20" s="151"/>
      <c r="R20" s="151"/>
      <c r="S20" s="151"/>
      <c r="T20" s="395"/>
      <c r="U20" s="396"/>
    </row>
    <row r="21" spans="1:21" x14ac:dyDescent="0.25">
      <c r="A21" s="367" t="s">
        <v>76</v>
      </c>
      <c r="B21" s="367"/>
      <c r="C21" s="367"/>
      <c r="D21" s="151"/>
      <c r="E21" s="151"/>
      <c r="F21" s="151"/>
      <c r="G21" s="151"/>
      <c r="H21" s="151"/>
      <c r="I21" s="151"/>
      <c r="J21" s="151"/>
      <c r="K21" s="151"/>
      <c r="L21" s="151"/>
      <c r="M21" s="151"/>
      <c r="N21" s="42"/>
      <c r="O21" s="151"/>
      <c r="P21" s="151"/>
      <c r="Q21" s="151"/>
      <c r="R21" s="151"/>
      <c r="S21" s="151"/>
      <c r="T21" s="367"/>
      <c r="U21" s="367"/>
    </row>
    <row r="23" spans="1:21" s="5" customFormat="1" ht="49.5" customHeight="1" x14ac:dyDescent="0.25">
      <c r="A23" s="388" t="s">
        <v>787</v>
      </c>
      <c r="B23" s="388"/>
      <c r="C23" s="388"/>
      <c r="D23" s="388"/>
      <c r="E23" s="388"/>
      <c r="F23" s="388"/>
      <c r="G23" s="388"/>
      <c r="H23" s="388"/>
      <c r="I23" s="388"/>
      <c r="J23" s="388"/>
      <c r="K23" s="388"/>
      <c r="L23" s="22"/>
      <c r="M23" s="22"/>
      <c r="N23" s="22"/>
      <c r="O23" s="22"/>
      <c r="P23" s="22"/>
      <c r="Q23" s="6"/>
      <c r="R23" s="6"/>
    </row>
    <row r="24" spans="1:21" s="5" customFormat="1" ht="15.75" customHeight="1" x14ac:dyDescent="0.25">
      <c r="A24" s="6"/>
      <c r="B24" s="11"/>
      <c r="C24" s="11"/>
      <c r="D24" s="34"/>
      <c r="E24" s="34"/>
      <c r="F24" s="34"/>
      <c r="G24" s="34"/>
      <c r="H24" s="34"/>
      <c r="I24" s="34"/>
      <c r="J24" s="11"/>
      <c r="K24" s="34"/>
      <c r="L24" s="11"/>
      <c r="M24" s="6"/>
      <c r="N24" s="11"/>
      <c r="O24" s="11"/>
      <c r="P24" s="11"/>
      <c r="Q24" s="6"/>
      <c r="R24" s="6"/>
    </row>
  </sheetData>
  <customSheetViews>
    <customSheetView guid="{500C2F4F-1743-499A-A051-20565DBF52B2}" scale="70" showPageBreaks="1" printArea="1" view="pageBreakPreview">
      <selection activeCell="C32" sqref="C32"/>
      <colBreaks count="2" manualBreakCount="2">
        <brk id="9" max="22" man="1"/>
        <brk id="32" max="102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8">
    <mergeCell ref="T20:U20"/>
    <mergeCell ref="J17:K17"/>
    <mergeCell ref="L17:M17"/>
    <mergeCell ref="A4:U4"/>
    <mergeCell ref="A14:U14"/>
    <mergeCell ref="A13:U13"/>
    <mergeCell ref="A8:U8"/>
    <mergeCell ref="A5:U5"/>
    <mergeCell ref="A7:U7"/>
    <mergeCell ref="A10:U10"/>
    <mergeCell ref="A12:U12"/>
    <mergeCell ref="F15:G17"/>
    <mergeCell ref="A23:K23"/>
    <mergeCell ref="T21:U21"/>
    <mergeCell ref="T15:U18"/>
    <mergeCell ref="T19:U19"/>
    <mergeCell ref="A15:A18"/>
    <mergeCell ref="B15:B18"/>
    <mergeCell ref="C15:C18"/>
    <mergeCell ref="D15:D18"/>
    <mergeCell ref="N15:O17"/>
    <mergeCell ref="H15:I17"/>
    <mergeCell ref="A21:C21"/>
    <mergeCell ref="P15:S16"/>
    <mergeCell ref="P17:Q17"/>
    <mergeCell ref="R17:S17"/>
    <mergeCell ref="E15:E18"/>
    <mergeCell ref="J15:M16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  <colBreaks count="2" manualBreakCount="2">
    <brk id="9" max="22" man="1"/>
    <brk id="32" max="102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Z28"/>
  <sheetViews>
    <sheetView view="pageBreakPreview" zoomScale="80" zoomScaleSheetLayoutView="80" workbookViewId="0">
      <selection activeCell="R27" sqref="R27"/>
    </sheetView>
  </sheetViews>
  <sheetFormatPr defaultRowHeight="15.75" x14ac:dyDescent="0.25"/>
  <cols>
    <col min="1" max="1" width="10.5" style="5" customWidth="1"/>
    <col min="2" max="2" width="34" style="5" customWidth="1"/>
    <col min="3" max="3" width="17" style="5" customWidth="1"/>
    <col min="4" max="4" width="17.625" style="5" customWidth="1"/>
    <col min="5" max="5" width="17.125" style="5" customWidth="1"/>
    <col min="6" max="6" width="10.125" style="5" customWidth="1"/>
    <col min="7" max="7" width="6.625" style="5" customWidth="1"/>
    <col min="8" max="8" width="7.375" style="5" customWidth="1"/>
    <col min="9" max="9" width="6.625" style="5" customWidth="1"/>
    <col min="10" max="10" width="6.375" style="5" customWidth="1"/>
    <col min="11" max="11" width="6.875" style="5" customWidth="1"/>
    <col min="12" max="12" width="17.125" style="5" customWidth="1"/>
    <col min="13" max="13" width="9.125" style="5" customWidth="1"/>
    <col min="14" max="14" width="5.5" style="5" customWidth="1"/>
    <col min="15" max="15" width="6.5" style="5" customWidth="1"/>
    <col min="16" max="18" width="6.125" style="5" customWidth="1"/>
    <col min="19" max="19" width="13" style="5" customWidth="1"/>
    <col min="20" max="20" width="6.375" style="5" customWidth="1"/>
    <col min="21" max="21" width="14.125" style="5" customWidth="1"/>
    <col min="22" max="22" width="6.25" style="5" customWidth="1"/>
    <col min="23" max="23" width="18" style="5" customWidth="1"/>
    <col min="24" max="16384" width="9" style="5"/>
  </cols>
  <sheetData>
    <row r="1" spans="1:52" ht="18.75" x14ac:dyDescent="0.25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10"/>
      <c r="W1" s="24" t="s">
        <v>56</v>
      </c>
      <c r="Y1" s="2"/>
    </row>
    <row r="2" spans="1:52" ht="18.75" x14ac:dyDescent="0.3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10"/>
      <c r="W2" s="29" t="s">
        <v>0</v>
      </c>
      <c r="Y2" s="2"/>
    </row>
    <row r="3" spans="1:52" ht="18.75" x14ac:dyDescent="0.3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10"/>
      <c r="W3" s="29" t="s">
        <v>792</v>
      </c>
      <c r="Y3" s="2"/>
    </row>
    <row r="4" spans="1:52" s="8" customFormat="1" ht="18.75" x14ac:dyDescent="0.3">
      <c r="A4" s="376" t="s">
        <v>756</v>
      </c>
      <c r="B4" s="376"/>
      <c r="C4" s="376"/>
      <c r="D4" s="376"/>
      <c r="E4" s="376"/>
      <c r="F4" s="376"/>
      <c r="G4" s="376"/>
      <c r="H4" s="376"/>
      <c r="I4" s="376"/>
      <c r="J4" s="376"/>
      <c r="K4" s="376"/>
      <c r="L4" s="376"/>
      <c r="M4" s="376"/>
      <c r="N4" s="376"/>
      <c r="O4" s="376"/>
      <c r="P4" s="376"/>
      <c r="Q4" s="376"/>
      <c r="R4" s="376"/>
      <c r="S4" s="376"/>
      <c r="T4" s="376"/>
      <c r="U4" s="376"/>
      <c r="V4" s="376"/>
      <c r="W4" s="376"/>
      <c r="X4" s="167"/>
      <c r="Y4" s="167"/>
      <c r="Z4" s="167"/>
      <c r="AA4" s="167"/>
    </row>
    <row r="5" spans="1:52" s="8" customFormat="1" ht="18.75" x14ac:dyDescent="0.3">
      <c r="A5" s="369" t="s">
        <v>63</v>
      </c>
      <c r="B5" s="369"/>
      <c r="C5" s="369"/>
      <c r="D5" s="369"/>
      <c r="E5" s="369"/>
      <c r="F5" s="369"/>
      <c r="G5" s="369"/>
      <c r="H5" s="369"/>
      <c r="I5" s="369"/>
      <c r="J5" s="369"/>
      <c r="K5" s="369"/>
      <c r="L5" s="369"/>
      <c r="M5" s="369"/>
      <c r="N5" s="369"/>
      <c r="O5" s="369"/>
      <c r="P5" s="369"/>
      <c r="Q5" s="369"/>
      <c r="R5" s="369"/>
      <c r="S5" s="369"/>
      <c r="T5" s="369"/>
      <c r="U5" s="369"/>
      <c r="V5" s="369"/>
      <c r="W5" s="369"/>
      <c r="X5" s="159"/>
      <c r="Y5" s="159"/>
      <c r="Z5" s="159"/>
      <c r="AA5" s="159"/>
      <c r="AB5" s="159"/>
    </row>
    <row r="6" spans="1:52" s="8" customFormat="1" ht="18.75" x14ac:dyDescent="0.3">
      <c r="A6" s="160"/>
      <c r="B6" s="160"/>
      <c r="C6" s="160"/>
      <c r="D6" s="160"/>
      <c r="E6" s="160"/>
      <c r="F6" s="160"/>
      <c r="G6" s="160"/>
      <c r="H6" s="160"/>
      <c r="I6" s="160"/>
      <c r="J6" s="160"/>
      <c r="K6" s="160"/>
      <c r="L6" s="160"/>
      <c r="M6" s="160"/>
      <c r="N6" s="160"/>
      <c r="O6" s="160"/>
      <c r="P6" s="160"/>
      <c r="Q6" s="160"/>
      <c r="R6" s="160"/>
      <c r="S6" s="160"/>
      <c r="T6" s="160"/>
      <c r="U6" s="160"/>
      <c r="V6" s="160"/>
      <c r="W6" s="160"/>
      <c r="X6" s="160"/>
      <c r="Y6" s="160"/>
      <c r="Z6" s="160"/>
      <c r="AA6" s="160"/>
    </row>
    <row r="7" spans="1:52" s="8" customFormat="1" ht="18.75" x14ac:dyDescent="0.3">
      <c r="A7" s="369" t="s">
        <v>789</v>
      </c>
      <c r="B7" s="369"/>
      <c r="C7" s="369"/>
      <c r="D7" s="369"/>
      <c r="E7" s="369"/>
      <c r="F7" s="369"/>
      <c r="G7" s="369"/>
      <c r="H7" s="369"/>
      <c r="I7" s="369"/>
      <c r="J7" s="369"/>
      <c r="K7" s="369"/>
      <c r="L7" s="369"/>
      <c r="M7" s="369"/>
      <c r="N7" s="369"/>
      <c r="O7" s="369"/>
      <c r="P7" s="369"/>
      <c r="Q7" s="369"/>
      <c r="R7" s="369"/>
      <c r="S7" s="369"/>
      <c r="T7" s="369"/>
      <c r="U7" s="369"/>
      <c r="V7" s="369"/>
      <c r="W7" s="369"/>
      <c r="X7" s="159"/>
      <c r="Y7" s="159"/>
      <c r="Z7" s="159"/>
      <c r="AA7" s="159"/>
    </row>
    <row r="8" spans="1:52" x14ac:dyDescent="0.25">
      <c r="A8" s="372" t="s">
        <v>67</v>
      </c>
      <c r="B8" s="372"/>
      <c r="C8" s="372"/>
      <c r="D8" s="372"/>
      <c r="E8" s="372"/>
      <c r="F8" s="372"/>
      <c r="G8" s="372"/>
      <c r="H8" s="372"/>
      <c r="I8" s="372"/>
      <c r="J8" s="372"/>
      <c r="K8" s="372"/>
      <c r="L8" s="372"/>
      <c r="M8" s="372"/>
      <c r="N8" s="372"/>
      <c r="O8" s="372"/>
      <c r="P8" s="372"/>
      <c r="Q8" s="372"/>
      <c r="R8" s="372"/>
      <c r="S8" s="372"/>
      <c r="T8" s="372"/>
      <c r="U8" s="372"/>
      <c r="V8" s="372"/>
      <c r="W8" s="372"/>
      <c r="X8" s="25"/>
      <c r="Y8" s="25"/>
      <c r="Z8" s="25"/>
      <c r="AA8" s="25"/>
    </row>
    <row r="9" spans="1:52" x14ac:dyDescent="0.25">
      <c r="A9" s="150"/>
      <c r="B9" s="150"/>
      <c r="C9" s="150"/>
      <c r="D9" s="150"/>
      <c r="E9" s="150"/>
      <c r="F9" s="150"/>
      <c r="G9" s="150"/>
      <c r="H9" s="150"/>
      <c r="I9" s="150"/>
      <c r="J9" s="150"/>
      <c r="K9" s="150"/>
      <c r="L9" s="150"/>
      <c r="M9" s="150"/>
      <c r="N9" s="150"/>
      <c r="O9" s="150"/>
      <c r="P9" s="150"/>
      <c r="Q9" s="150"/>
      <c r="R9" s="150"/>
      <c r="S9" s="150"/>
      <c r="T9" s="150"/>
      <c r="U9" s="150"/>
      <c r="V9" s="150"/>
      <c r="W9" s="150"/>
      <c r="X9" s="150"/>
      <c r="Y9" s="150"/>
      <c r="Z9" s="150"/>
      <c r="AA9" s="150"/>
    </row>
    <row r="10" spans="1:52" ht="18.75" x14ac:dyDescent="0.3">
      <c r="A10" s="370" t="s">
        <v>20</v>
      </c>
      <c r="B10" s="370"/>
      <c r="C10" s="370"/>
      <c r="D10" s="370"/>
      <c r="E10" s="370"/>
      <c r="F10" s="370"/>
      <c r="G10" s="370"/>
      <c r="H10" s="370"/>
      <c r="I10" s="370"/>
      <c r="J10" s="370"/>
      <c r="K10" s="370"/>
      <c r="L10" s="370"/>
      <c r="M10" s="370"/>
      <c r="N10" s="370"/>
      <c r="O10" s="370"/>
      <c r="P10" s="370"/>
      <c r="Q10" s="370"/>
      <c r="R10" s="370"/>
      <c r="S10" s="370"/>
      <c r="T10" s="370"/>
      <c r="U10" s="370"/>
      <c r="V10" s="370"/>
      <c r="W10" s="370"/>
      <c r="X10" s="168"/>
      <c r="Y10" s="168"/>
      <c r="Z10" s="168"/>
      <c r="AA10" s="168"/>
    </row>
    <row r="11" spans="1:52" ht="18.75" x14ac:dyDescent="0.3">
      <c r="AA11" s="29"/>
    </row>
    <row r="12" spans="1:52" ht="18.75" x14ac:dyDescent="0.25">
      <c r="A12" s="365" t="s">
        <v>53</v>
      </c>
      <c r="B12" s="365"/>
      <c r="C12" s="365"/>
      <c r="D12" s="365"/>
      <c r="E12" s="365"/>
      <c r="F12" s="365"/>
      <c r="G12" s="365"/>
      <c r="H12" s="365"/>
      <c r="I12" s="365"/>
      <c r="J12" s="365"/>
      <c r="K12" s="365"/>
      <c r="L12" s="365"/>
      <c r="M12" s="365"/>
      <c r="N12" s="365"/>
      <c r="O12" s="365"/>
      <c r="P12" s="365"/>
      <c r="Q12" s="365"/>
      <c r="R12" s="365"/>
      <c r="S12" s="365"/>
      <c r="T12" s="365"/>
      <c r="U12" s="365"/>
      <c r="V12" s="365"/>
      <c r="W12" s="365"/>
      <c r="X12" s="169"/>
      <c r="Y12" s="169"/>
      <c r="Z12" s="169"/>
      <c r="AA12" s="169"/>
    </row>
    <row r="13" spans="1:52" x14ac:dyDescent="0.25">
      <c r="A13" s="372" t="s">
        <v>68</v>
      </c>
      <c r="B13" s="372"/>
      <c r="C13" s="372"/>
      <c r="D13" s="372"/>
      <c r="E13" s="372"/>
      <c r="F13" s="372"/>
      <c r="G13" s="372"/>
      <c r="H13" s="372"/>
      <c r="I13" s="372"/>
      <c r="J13" s="372"/>
      <c r="K13" s="372"/>
      <c r="L13" s="372"/>
      <c r="M13" s="372"/>
      <c r="N13" s="372"/>
      <c r="O13" s="372"/>
      <c r="P13" s="372"/>
      <c r="Q13" s="372"/>
      <c r="R13" s="372"/>
      <c r="S13" s="372"/>
      <c r="T13" s="372"/>
      <c r="U13" s="372"/>
      <c r="V13" s="372"/>
      <c r="W13" s="372"/>
      <c r="X13" s="25"/>
      <c r="Y13" s="25"/>
      <c r="Z13" s="25"/>
      <c r="AA13" s="25"/>
    </row>
    <row r="14" spans="1:52" ht="15.75" customHeight="1" x14ac:dyDescent="0.25">
      <c r="A14" s="407"/>
      <c r="B14" s="407"/>
      <c r="C14" s="407"/>
      <c r="D14" s="407"/>
      <c r="E14" s="407"/>
      <c r="F14" s="407"/>
      <c r="G14" s="407"/>
      <c r="H14" s="407"/>
      <c r="I14" s="407"/>
      <c r="J14" s="407"/>
      <c r="K14" s="407"/>
      <c r="L14" s="407"/>
      <c r="M14" s="407"/>
      <c r="N14" s="407"/>
      <c r="O14" s="407"/>
      <c r="P14" s="407"/>
      <c r="Q14" s="407"/>
      <c r="R14" s="407"/>
      <c r="S14" s="407"/>
      <c r="T14" s="407"/>
      <c r="U14" s="407"/>
      <c r="V14" s="407"/>
      <c r="W14" s="407"/>
      <c r="X14" s="170"/>
      <c r="Y14" s="170"/>
      <c r="Z14" s="170"/>
      <c r="AA14" s="170"/>
      <c r="AB14" s="170"/>
      <c r="AC14" s="170"/>
      <c r="AD14" s="170"/>
      <c r="AE14" s="170"/>
      <c r="AF14" s="170"/>
      <c r="AG14" s="170"/>
      <c r="AH14" s="170"/>
      <c r="AI14" s="170"/>
      <c r="AJ14" s="170"/>
      <c r="AK14" s="170"/>
      <c r="AL14" s="170"/>
      <c r="AM14" s="170"/>
      <c r="AN14" s="170"/>
      <c r="AO14" s="170"/>
      <c r="AP14" s="170"/>
      <c r="AQ14" s="170"/>
      <c r="AR14" s="170"/>
      <c r="AS14" s="170"/>
      <c r="AT14" s="8"/>
      <c r="AU14" s="8"/>
      <c r="AV14" s="8"/>
      <c r="AW14" s="8"/>
      <c r="AX14" s="8"/>
    </row>
    <row r="15" spans="1:52" ht="53.25" customHeight="1" x14ac:dyDescent="0.25">
      <c r="A15" s="403" t="s">
        <v>64</v>
      </c>
      <c r="B15" s="406" t="s">
        <v>19</v>
      </c>
      <c r="C15" s="406" t="s">
        <v>5</v>
      </c>
      <c r="D15" s="403" t="s">
        <v>819</v>
      </c>
      <c r="E15" s="408" t="s">
        <v>783</v>
      </c>
      <c r="F15" s="408"/>
      <c r="G15" s="408"/>
      <c r="H15" s="408"/>
      <c r="I15" s="408"/>
      <c r="J15" s="408"/>
      <c r="K15" s="408"/>
      <c r="L15" s="408"/>
      <c r="M15" s="408"/>
      <c r="N15" s="408"/>
      <c r="O15" s="408"/>
      <c r="P15" s="408"/>
      <c r="Q15" s="408"/>
      <c r="R15" s="408"/>
      <c r="S15" s="371" t="s">
        <v>151</v>
      </c>
      <c r="T15" s="371"/>
      <c r="U15" s="371"/>
      <c r="V15" s="371"/>
      <c r="W15" s="406" t="s">
        <v>7</v>
      </c>
      <c r="X15" s="171"/>
      <c r="Y15" s="171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  <c r="AX15" s="8"/>
      <c r="AY15" s="8"/>
      <c r="AZ15" s="8"/>
    </row>
    <row r="16" spans="1:52" ht="13.5" customHeight="1" x14ac:dyDescent="0.25">
      <c r="A16" s="404"/>
      <c r="B16" s="406"/>
      <c r="C16" s="406"/>
      <c r="D16" s="404"/>
      <c r="E16" s="408" t="s">
        <v>9</v>
      </c>
      <c r="F16" s="408"/>
      <c r="G16" s="408"/>
      <c r="H16" s="408"/>
      <c r="I16" s="408"/>
      <c r="J16" s="408"/>
      <c r="K16" s="408"/>
      <c r="L16" s="408" t="s">
        <v>10</v>
      </c>
      <c r="M16" s="408"/>
      <c r="N16" s="408"/>
      <c r="O16" s="408"/>
      <c r="P16" s="408"/>
      <c r="Q16" s="408"/>
      <c r="R16" s="408"/>
      <c r="S16" s="371"/>
      <c r="T16" s="371"/>
      <c r="U16" s="371"/>
      <c r="V16" s="371"/>
      <c r="W16" s="406"/>
      <c r="X16" s="171"/>
      <c r="Y16" s="171"/>
      <c r="Z16" s="172"/>
      <c r="AA16" s="172"/>
      <c r="AB16" s="8"/>
      <c r="AC16" s="8"/>
      <c r="AD16" s="8"/>
      <c r="AE16" s="8"/>
      <c r="AF16" s="8"/>
      <c r="AG16" s="8"/>
      <c r="AH16" s="8"/>
      <c r="AI16" s="8"/>
      <c r="AJ16" s="8"/>
      <c r="AK16" s="8"/>
      <c r="AL16" s="8"/>
      <c r="AM16" s="8"/>
      <c r="AN16" s="8"/>
      <c r="AO16" s="8"/>
      <c r="AP16" s="8"/>
      <c r="AQ16" s="8"/>
      <c r="AR16" s="8"/>
      <c r="AS16" s="8"/>
      <c r="AT16" s="8"/>
      <c r="AU16" s="8"/>
      <c r="AV16" s="8"/>
      <c r="AW16" s="8"/>
      <c r="AX16" s="8"/>
      <c r="AY16" s="8"/>
      <c r="AZ16" s="8"/>
    </row>
    <row r="17" spans="1:52" ht="13.5" customHeight="1" x14ac:dyDescent="0.25">
      <c r="A17" s="404"/>
      <c r="B17" s="406"/>
      <c r="C17" s="406"/>
      <c r="D17" s="404"/>
      <c r="E17" s="408"/>
      <c r="F17" s="408"/>
      <c r="G17" s="408"/>
      <c r="H17" s="408"/>
      <c r="I17" s="408"/>
      <c r="J17" s="408"/>
      <c r="K17" s="408"/>
      <c r="L17" s="408"/>
      <c r="M17" s="408"/>
      <c r="N17" s="408"/>
      <c r="O17" s="408"/>
      <c r="P17" s="408"/>
      <c r="Q17" s="408"/>
      <c r="R17" s="408"/>
      <c r="S17" s="371"/>
      <c r="T17" s="371"/>
      <c r="U17" s="371"/>
      <c r="V17" s="371"/>
      <c r="W17" s="406"/>
      <c r="X17" s="171"/>
      <c r="Y17" s="171"/>
      <c r="Z17" s="172"/>
      <c r="AA17" s="172"/>
      <c r="AB17" s="8"/>
      <c r="AC17" s="8"/>
      <c r="AD17" s="8"/>
      <c r="AE17" s="8"/>
      <c r="AF17" s="8"/>
      <c r="AG17" s="8"/>
      <c r="AH17" s="8"/>
      <c r="AI17" s="8"/>
      <c r="AJ17" s="8"/>
      <c r="AK17" s="8"/>
      <c r="AL17" s="8"/>
      <c r="AM17" s="8"/>
      <c r="AN17" s="8"/>
      <c r="AO17" s="8"/>
      <c r="AP17" s="8"/>
      <c r="AQ17" s="8"/>
      <c r="AR17" s="8"/>
      <c r="AS17" s="8"/>
      <c r="AT17" s="8"/>
      <c r="AU17" s="8"/>
      <c r="AV17" s="8"/>
      <c r="AW17" s="8"/>
      <c r="AX17" s="8"/>
      <c r="AY17" s="8"/>
      <c r="AZ17" s="8"/>
    </row>
    <row r="18" spans="1:52" ht="43.5" customHeight="1" x14ac:dyDescent="0.25">
      <c r="A18" s="404"/>
      <c r="B18" s="406"/>
      <c r="C18" s="406"/>
      <c r="D18" s="404"/>
      <c r="E18" s="173" t="s">
        <v>22</v>
      </c>
      <c r="F18" s="408" t="s">
        <v>21</v>
      </c>
      <c r="G18" s="408"/>
      <c r="H18" s="408"/>
      <c r="I18" s="408"/>
      <c r="J18" s="408"/>
      <c r="K18" s="408"/>
      <c r="L18" s="173" t="s">
        <v>22</v>
      </c>
      <c r="M18" s="408" t="s">
        <v>21</v>
      </c>
      <c r="N18" s="408"/>
      <c r="O18" s="408"/>
      <c r="P18" s="408"/>
      <c r="Q18" s="408"/>
      <c r="R18" s="408"/>
      <c r="S18" s="382" t="s">
        <v>22</v>
      </c>
      <c r="T18" s="384"/>
      <c r="U18" s="382" t="s">
        <v>21</v>
      </c>
      <c r="V18" s="384"/>
      <c r="W18" s="406"/>
      <c r="X18" s="171"/>
      <c r="Y18" s="171"/>
      <c r="Z18" s="172"/>
      <c r="AA18" s="172"/>
      <c r="AB18" s="8"/>
      <c r="AC18" s="8"/>
      <c r="AD18" s="8"/>
      <c r="AE18" s="8"/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8"/>
      <c r="AS18" s="8"/>
      <c r="AT18" s="8"/>
      <c r="AU18" s="8"/>
      <c r="AV18" s="8"/>
      <c r="AW18" s="8"/>
      <c r="AX18" s="8"/>
      <c r="AY18" s="8"/>
      <c r="AZ18" s="8"/>
    </row>
    <row r="19" spans="1:52" ht="71.25" customHeight="1" x14ac:dyDescent="0.25">
      <c r="A19" s="405"/>
      <c r="B19" s="406"/>
      <c r="C19" s="406"/>
      <c r="D19" s="405"/>
      <c r="E19" s="197" t="s">
        <v>818</v>
      </c>
      <c r="F19" s="197" t="s">
        <v>818</v>
      </c>
      <c r="G19" s="44" t="s">
        <v>2</v>
      </c>
      <c r="H19" s="44" t="s">
        <v>3</v>
      </c>
      <c r="I19" s="44" t="s">
        <v>52</v>
      </c>
      <c r="J19" s="44" t="s">
        <v>1</v>
      </c>
      <c r="K19" s="44" t="s">
        <v>13</v>
      </c>
      <c r="L19" s="197" t="s">
        <v>818</v>
      </c>
      <c r="M19" s="197" t="s">
        <v>818</v>
      </c>
      <c r="N19" s="44" t="s">
        <v>2</v>
      </c>
      <c r="O19" s="44" t="s">
        <v>3</v>
      </c>
      <c r="P19" s="44" t="s">
        <v>52</v>
      </c>
      <c r="Q19" s="44" t="s">
        <v>1</v>
      </c>
      <c r="R19" s="44" t="s">
        <v>13</v>
      </c>
      <c r="S19" s="196" t="s">
        <v>820</v>
      </c>
      <c r="T19" s="174" t="s">
        <v>73</v>
      </c>
      <c r="U19" s="196" t="s">
        <v>820</v>
      </c>
      <c r="V19" s="174" t="s">
        <v>73</v>
      </c>
      <c r="W19" s="406"/>
      <c r="X19" s="171"/>
      <c r="Y19" s="171"/>
      <c r="Z19" s="172"/>
      <c r="AA19" s="172"/>
      <c r="AB19" s="8"/>
      <c r="AC19" s="8"/>
      <c r="AD19" s="8"/>
      <c r="AE19" s="8"/>
      <c r="AF19" s="8"/>
      <c r="AG19" s="8"/>
      <c r="AH19" s="8"/>
      <c r="AI19" s="8"/>
      <c r="AJ19" s="8"/>
      <c r="AK19" s="8"/>
      <c r="AL19" s="8"/>
      <c r="AM19" s="8"/>
      <c r="AN19" s="8"/>
      <c r="AO19" s="8"/>
      <c r="AP19" s="8"/>
      <c r="AQ19" s="8"/>
      <c r="AR19" s="8"/>
      <c r="AS19" s="8"/>
      <c r="AT19" s="8"/>
      <c r="AU19" s="8"/>
      <c r="AV19" s="8"/>
      <c r="AW19" s="8"/>
      <c r="AX19" s="8"/>
      <c r="AY19" s="8"/>
      <c r="AZ19" s="8"/>
    </row>
    <row r="20" spans="1:52" x14ac:dyDescent="0.25">
      <c r="A20" s="175">
        <v>1</v>
      </c>
      <c r="B20" s="175">
        <v>2</v>
      </c>
      <c r="C20" s="175">
        <v>3</v>
      </c>
      <c r="D20" s="176">
        <v>4</v>
      </c>
      <c r="E20" s="175">
        <v>5</v>
      </c>
      <c r="F20" s="175">
        <f t="shared" ref="F20:W20" si="0">E20+1</f>
        <v>6</v>
      </c>
      <c r="G20" s="175">
        <f t="shared" si="0"/>
        <v>7</v>
      </c>
      <c r="H20" s="175">
        <f t="shared" si="0"/>
        <v>8</v>
      </c>
      <c r="I20" s="175">
        <f t="shared" si="0"/>
        <v>9</v>
      </c>
      <c r="J20" s="175">
        <f t="shared" si="0"/>
        <v>10</v>
      </c>
      <c r="K20" s="175">
        <f t="shared" si="0"/>
        <v>11</v>
      </c>
      <c r="L20" s="175">
        <f t="shared" si="0"/>
        <v>12</v>
      </c>
      <c r="M20" s="175">
        <f t="shared" si="0"/>
        <v>13</v>
      </c>
      <c r="N20" s="175">
        <f t="shared" si="0"/>
        <v>14</v>
      </c>
      <c r="O20" s="175">
        <f t="shared" si="0"/>
        <v>15</v>
      </c>
      <c r="P20" s="175">
        <f t="shared" si="0"/>
        <v>16</v>
      </c>
      <c r="Q20" s="175">
        <f t="shared" si="0"/>
        <v>17</v>
      </c>
      <c r="R20" s="175">
        <f t="shared" si="0"/>
        <v>18</v>
      </c>
      <c r="S20" s="175">
        <f t="shared" si="0"/>
        <v>19</v>
      </c>
      <c r="T20" s="175">
        <f t="shared" si="0"/>
        <v>20</v>
      </c>
      <c r="U20" s="175">
        <f t="shared" si="0"/>
        <v>21</v>
      </c>
      <c r="V20" s="175">
        <f t="shared" si="0"/>
        <v>22</v>
      </c>
      <c r="W20" s="175">
        <f t="shared" si="0"/>
        <v>23</v>
      </c>
      <c r="X20" s="171"/>
      <c r="Y20" s="171"/>
      <c r="Z20" s="8"/>
      <c r="AA20" s="8"/>
      <c r="AB20" s="8"/>
      <c r="AC20" s="8"/>
      <c r="AD20" s="8"/>
      <c r="AE20" s="8"/>
      <c r="AF20" s="8"/>
      <c r="AG20" s="8"/>
      <c r="AH20" s="8"/>
      <c r="AI20" s="8"/>
      <c r="AJ20" s="8"/>
      <c r="AK20" s="8"/>
      <c r="AL20" s="8"/>
      <c r="AM20" s="8"/>
      <c r="AN20" s="8"/>
      <c r="AO20" s="8"/>
      <c r="AP20" s="8"/>
      <c r="AQ20" s="8"/>
      <c r="AR20" s="8"/>
      <c r="AS20" s="8"/>
      <c r="AT20" s="8"/>
      <c r="AU20" s="8"/>
      <c r="AV20" s="8"/>
      <c r="AW20" s="8"/>
      <c r="AX20" s="8"/>
      <c r="AY20" s="8"/>
      <c r="AZ20" s="8"/>
    </row>
    <row r="21" spans="1:52" x14ac:dyDescent="0.25">
      <c r="A21" s="175"/>
      <c r="B21" s="175"/>
      <c r="C21" s="175"/>
      <c r="D21" s="176"/>
      <c r="E21" s="175"/>
      <c r="F21" s="175"/>
      <c r="G21" s="175"/>
      <c r="H21" s="175"/>
      <c r="I21" s="175"/>
      <c r="J21" s="175"/>
      <c r="K21" s="175"/>
      <c r="L21" s="175"/>
      <c r="M21" s="175"/>
      <c r="N21" s="175"/>
      <c r="O21" s="175"/>
      <c r="P21" s="175"/>
      <c r="Q21" s="175"/>
      <c r="R21" s="175"/>
      <c r="S21" s="175"/>
      <c r="T21" s="175"/>
      <c r="U21" s="175"/>
      <c r="V21" s="175"/>
      <c r="W21" s="175"/>
      <c r="X21" s="171"/>
      <c r="Y21" s="171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</row>
    <row r="22" spans="1:52" s="1" customFormat="1" x14ac:dyDescent="0.25">
      <c r="A22" s="382" t="s">
        <v>76</v>
      </c>
      <c r="B22" s="383"/>
      <c r="C22" s="384"/>
      <c r="D22" s="177"/>
      <c r="E22" s="178"/>
      <c r="F22" s="178"/>
      <c r="G22" s="178"/>
      <c r="H22" s="178"/>
      <c r="I22" s="179"/>
      <c r="J22" s="179"/>
      <c r="K22" s="179"/>
      <c r="L22" s="179"/>
      <c r="M22" s="179"/>
      <c r="N22" s="179"/>
      <c r="O22" s="179"/>
      <c r="P22" s="179"/>
      <c r="Q22" s="179"/>
      <c r="R22" s="179"/>
      <c r="S22" s="179"/>
      <c r="T22" s="179"/>
      <c r="U22" s="179"/>
      <c r="V22" s="179"/>
      <c r="W22" s="15"/>
      <c r="X22" s="180"/>
      <c r="Y22" s="180"/>
      <c r="Z22" s="180"/>
      <c r="AA22" s="180"/>
    </row>
    <row r="23" spans="1:52" s="30" customFormat="1" x14ac:dyDescent="0.25"/>
    <row r="24" spans="1:52" ht="49.5" customHeight="1" x14ac:dyDescent="0.25">
      <c r="A24" s="388"/>
      <c r="B24" s="388"/>
      <c r="C24" s="388"/>
      <c r="D24" s="388"/>
      <c r="E24" s="388"/>
      <c r="F24" s="388"/>
      <c r="G24" s="388"/>
      <c r="H24" s="388"/>
      <c r="I24" s="388"/>
      <c r="J24" s="388"/>
      <c r="K24" s="388"/>
      <c r="L24" s="388"/>
      <c r="M24" s="22"/>
      <c r="N24" s="22"/>
      <c r="O24" s="22"/>
      <c r="P24" s="22"/>
      <c r="Q24" s="6"/>
      <c r="R24" s="6"/>
    </row>
    <row r="25" spans="1:52" x14ac:dyDescent="0.25">
      <c r="A25" s="7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</row>
    <row r="26" spans="1:52" x14ac:dyDescent="0.25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</row>
    <row r="27" spans="1:52" x14ac:dyDescent="0.25">
      <c r="A27" s="7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</row>
    <row r="28" spans="1:52" x14ac:dyDescent="0.25">
      <c r="A28" s="7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</row>
  </sheetData>
  <customSheetViews>
    <customSheetView guid="{500C2F4F-1743-499A-A051-20565DBF52B2}" scale="80" showPageBreaks="1" printArea="1" view="pageBreakPreview">
      <selection activeCell="A22" sqref="A22:C22"/>
      <colBreaks count="1" manualBreakCount="1">
        <brk id="11" max="23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3">
    <mergeCell ref="A22:C22"/>
    <mergeCell ref="F18:K18"/>
    <mergeCell ref="E16:K17"/>
    <mergeCell ref="L16:R17"/>
    <mergeCell ref="M18:R18"/>
    <mergeCell ref="D15:D19"/>
    <mergeCell ref="E15:R15"/>
    <mergeCell ref="A24:L24"/>
    <mergeCell ref="A5:W5"/>
    <mergeCell ref="A8:W8"/>
    <mergeCell ref="A4:W4"/>
    <mergeCell ref="A15:A19"/>
    <mergeCell ref="B15:B19"/>
    <mergeCell ref="C15:C19"/>
    <mergeCell ref="W15:W19"/>
    <mergeCell ref="A7:W7"/>
    <mergeCell ref="A12:W12"/>
    <mergeCell ref="A13:W13"/>
    <mergeCell ref="A10:W10"/>
    <mergeCell ref="A14:W14"/>
    <mergeCell ref="S18:T18"/>
    <mergeCell ref="U18:V18"/>
    <mergeCell ref="S15:V17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  <colBreaks count="1" manualBreakCount="1">
    <brk id="11" max="23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U28"/>
  <sheetViews>
    <sheetView view="pageBreakPreview" zoomScale="80" zoomScaleSheetLayoutView="80" workbookViewId="0">
      <selection activeCell="A23" sqref="A23"/>
    </sheetView>
  </sheetViews>
  <sheetFormatPr defaultRowHeight="15.75" x14ac:dyDescent="0.25"/>
  <cols>
    <col min="1" max="1" width="9.75" style="5" customWidth="1"/>
    <col min="2" max="2" width="34" style="5" customWidth="1"/>
    <col min="3" max="3" width="17" style="5" customWidth="1"/>
    <col min="4" max="4" width="31.25" style="5" customWidth="1"/>
    <col min="5" max="16" width="7.75" style="5" customWidth="1"/>
    <col min="17" max="21" width="6.375" style="5" customWidth="1"/>
    <col min="22" max="22" width="7.5" style="5" customWidth="1"/>
    <col min="23" max="23" width="6.875" style="5" customWidth="1"/>
    <col min="24" max="16384" width="9" style="5"/>
  </cols>
  <sheetData>
    <row r="1" spans="1:47" ht="18.75" x14ac:dyDescent="0.25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24" t="s">
        <v>57</v>
      </c>
      <c r="Y1" s="7"/>
      <c r="Z1" s="10"/>
      <c r="AB1" s="2"/>
    </row>
    <row r="2" spans="1:47" ht="18.75" x14ac:dyDescent="0.3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29" t="s">
        <v>0</v>
      </c>
      <c r="Y2" s="7"/>
      <c r="Z2" s="10"/>
      <c r="AB2" s="2"/>
    </row>
    <row r="3" spans="1:47" ht="18.75" x14ac:dyDescent="0.3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29" t="s">
        <v>792</v>
      </c>
      <c r="Y3" s="7"/>
      <c r="Z3" s="10"/>
      <c r="AB3" s="2"/>
    </row>
    <row r="4" spans="1:47" s="23" customFormat="1" ht="40.5" customHeight="1" x14ac:dyDescent="0.25">
      <c r="A4" s="435" t="s">
        <v>752</v>
      </c>
      <c r="B4" s="435"/>
      <c r="C4" s="435"/>
      <c r="D4" s="435"/>
      <c r="E4" s="435"/>
      <c r="F4" s="435"/>
      <c r="G4" s="435"/>
      <c r="H4" s="435"/>
      <c r="I4" s="435"/>
      <c r="J4" s="435"/>
      <c r="K4" s="435"/>
      <c r="L4" s="435"/>
      <c r="M4" s="435"/>
      <c r="N4" s="435"/>
      <c r="O4" s="435"/>
      <c r="P4" s="435"/>
      <c r="Q4" s="435"/>
      <c r="R4" s="435"/>
      <c r="S4" s="435"/>
      <c r="T4" s="435"/>
      <c r="U4" s="435"/>
      <c r="V4" s="435"/>
      <c r="W4" s="435"/>
      <c r="X4" s="435"/>
      <c r="Y4" s="181"/>
      <c r="Z4" s="181"/>
      <c r="AA4" s="181"/>
      <c r="AB4" s="181"/>
      <c r="AC4" s="181"/>
      <c r="AD4" s="181"/>
      <c r="AE4" s="181"/>
    </row>
    <row r="5" spans="1:47" s="8" customFormat="1" ht="18.75" x14ac:dyDescent="0.3">
      <c r="A5" s="369" t="s">
        <v>63</v>
      </c>
      <c r="B5" s="369"/>
      <c r="C5" s="369"/>
      <c r="D5" s="369"/>
      <c r="E5" s="369"/>
      <c r="F5" s="369"/>
      <c r="G5" s="369"/>
      <c r="H5" s="369"/>
      <c r="I5" s="369"/>
      <c r="J5" s="369"/>
      <c r="K5" s="369"/>
      <c r="L5" s="369"/>
      <c r="M5" s="369"/>
      <c r="N5" s="369"/>
      <c r="O5" s="369"/>
      <c r="P5" s="369"/>
      <c r="Q5" s="369"/>
      <c r="R5" s="369"/>
      <c r="S5" s="369"/>
      <c r="T5" s="369"/>
      <c r="U5" s="369"/>
      <c r="V5" s="369"/>
      <c r="W5" s="369"/>
      <c r="X5" s="369"/>
      <c r="Y5" s="159"/>
      <c r="Z5" s="159"/>
      <c r="AA5" s="159"/>
      <c r="AB5" s="159"/>
      <c r="AC5" s="159"/>
      <c r="AD5" s="159"/>
      <c r="AE5" s="159"/>
      <c r="AF5" s="159"/>
    </row>
    <row r="6" spans="1:47" s="8" customFormat="1" ht="18.75" x14ac:dyDescent="0.3">
      <c r="A6" s="160"/>
      <c r="B6" s="160"/>
      <c r="C6" s="160"/>
      <c r="D6" s="160"/>
      <c r="E6" s="160"/>
      <c r="F6" s="160"/>
      <c r="G6" s="160"/>
      <c r="H6" s="160"/>
      <c r="I6" s="160"/>
      <c r="J6" s="160"/>
      <c r="K6" s="160"/>
      <c r="L6" s="160"/>
      <c r="M6" s="160"/>
      <c r="N6" s="160"/>
      <c r="O6" s="160"/>
      <c r="P6" s="160"/>
      <c r="Q6" s="160"/>
      <c r="R6" s="160"/>
      <c r="S6" s="160"/>
      <c r="T6" s="160"/>
      <c r="U6" s="160"/>
      <c r="V6" s="160"/>
      <c r="W6" s="160"/>
      <c r="X6" s="160"/>
      <c r="Y6" s="160"/>
      <c r="Z6" s="160"/>
      <c r="AA6" s="160"/>
      <c r="AB6" s="160"/>
      <c r="AC6" s="160"/>
      <c r="AD6" s="160"/>
      <c r="AE6" s="160"/>
    </row>
    <row r="7" spans="1:47" s="8" customFormat="1" ht="18.75" x14ac:dyDescent="0.3">
      <c r="A7" s="369" t="s">
        <v>789</v>
      </c>
      <c r="B7" s="369"/>
      <c r="C7" s="369"/>
      <c r="D7" s="369"/>
      <c r="E7" s="369"/>
      <c r="F7" s="369"/>
      <c r="G7" s="369"/>
      <c r="H7" s="369"/>
      <c r="I7" s="369"/>
      <c r="J7" s="369"/>
      <c r="K7" s="369"/>
      <c r="L7" s="369"/>
      <c r="M7" s="369"/>
      <c r="N7" s="369"/>
      <c r="O7" s="369"/>
      <c r="P7" s="369"/>
      <c r="Q7" s="369"/>
      <c r="R7" s="369"/>
      <c r="S7" s="369"/>
      <c r="T7" s="369"/>
      <c r="U7" s="369"/>
      <c r="V7" s="369"/>
      <c r="W7" s="369"/>
      <c r="X7" s="369"/>
      <c r="Y7" s="159"/>
      <c r="Z7" s="159"/>
      <c r="AA7" s="159"/>
      <c r="AB7" s="159"/>
      <c r="AC7" s="159"/>
      <c r="AD7" s="159"/>
      <c r="AE7" s="159"/>
    </row>
    <row r="8" spans="1:47" x14ac:dyDescent="0.25">
      <c r="A8" s="372" t="s">
        <v>66</v>
      </c>
      <c r="B8" s="372"/>
      <c r="C8" s="372"/>
      <c r="D8" s="372"/>
      <c r="E8" s="372"/>
      <c r="F8" s="372"/>
      <c r="G8" s="372"/>
      <c r="H8" s="372"/>
      <c r="I8" s="372"/>
      <c r="J8" s="372"/>
      <c r="K8" s="372"/>
      <c r="L8" s="372"/>
      <c r="M8" s="372"/>
      <c r="N8" s="372"/>
      <c r="O8" s="372"/>
      <c r="P8" s="372"/>
      <c r="Q8" s="372"/>
      <c r="R8" s="372"/>
      <c r="S8" s="372"/>
      <c r="T8" s="372"/>
      <c r="U8" s="372"/>
      <c r="V8" s="372"/>
      <c r="W8" s="372"/>
      <c r="X8" s="372"/>
      <c r="Y8" s="25"/>
      <c r="Z8" s="25"/>
      <c r="AA8" s="25"/>
      <c r="AB8" s="25"/>
      <c r="AC8" s="25"/>
      <c r="AD8" s="25"/>
      <c r="AE8" s="25"/>
    </row>
    <row r="9" spans="1:47" x14ac:dyDescent="0.25">
      <c r="A9" s="150"/>
      <c r="B9" s="150"/>
      <c r="C9" s="150"/>
      <c r="D9" s="150"/>
      <c r="E9" s="150"/>
      <c r="F9" s="150"/>
      <c r="G9" s="150"/>
      <c r="H9" s="150"/>
      <c r="I9" s="150"/>
      <c r="J9" s="150"/>
      <c r="K9" s="150"/>
      <c r="L9" s="150"/>
      <c r="M9" s="150"/>
      <c r="N9" s="150"/>
      <c r="O9" s="150"/>
      <c r="P9" s="150"/>
      <c r="Q9" s="150"/>
      <c r="R9" s="150"/>
      <c r="S9" s="150"/>
      <c r="T9" s="150"/>
      <c r="U9" s="150"/>
      <c r="V9" s="150"/>
      <c r="W9" s="150"/>
      <c r="X9" s="150"/>
      <c r="Y9" s="150"/>
      <c r="Z9" s="150"/>
      <c r="AA9" s="150"/>
      <c r="AB9" s="150"/>
      <c r="AC9" s="150"/>
      <c r="AD9" s="150"/>
      <c r="AE9" s="150"/>
    </row>
    <row r="10" spans="1:47" ht="18.75" x14ac:dyDescent="0.3">
      <c r="A10" s="370" t="s">
        <v>20</v>
      </c>
      <c r="B10" s="370"/>
      <c r="C10" s="370"/>
      <c r="D10" s="370"/>
      <c r="E10" s="370"/>
      <c r="F10" s="370"/>
      <c r="G10" s="370"/>
      <c r="H10" s="370"/>
      <c r="I10" s="370"/>
      <c r="J10" s="370"/>
      <c r="K10" s="370"/>
      <c r="L10" s="370"/>
      <c r="M10" s="370"/>
      <c r="N10" s="370"/>
      <c r="O10" s="370"/>
      <c r="P10" s="370"/>
      <c r="Q10" s="370"/>
      <c r="R10" s="370"/>
      <c r="S10" s="370"/>
      <c r="T10" s="370"/>
      <c r="U10" s="370"/>
      <c r="V10" s="370"/>
      <c r="W10" s="370"/>
      <c r="X10" s="370"/>
      <c r="Y10" s="168"/>
      <c r="Z10" s="168"/>
      <c r="AA10" s="168"/>
      <c r="AB10" s="168"/>
      <c r="AC10" s="168"/>
      <c r="AD10" s="168"/>
      <c r="AE10" s="168"/>
    </row>
    <row r="11" spans="1:47" ht="18.75" x14ac:dyDescent="0.3">
      <c r="AE11" s="29"/>
    </row>
    <row r="12" spans="1:47" ht="18.75" x14ac:dyDescent="0.25">
      <c r="A12" s="365" t="s">
        <v>53</v>
      </c>
      <c r="B12" s="365"/>
      <c r="C12" s="365"/>
      <c r="D12" s="365"/>
      <c r="E12" s="365"/>
      <c r="F12" s="365"/>
      <c r="G12" s="365"/>
      <c r="H12" s="365"/>
      <c r="I12" s="365"/>
      <c r="J12" s="365"/>
      <c r="K12" s="365"/>
      <c r="L12" s="365"/>
      <c r="M12" s="365"/>
      <c r="N12" s="365"/>
      <c r="O12" s="365"/>
      <c r="P12" s="365"/>
      <c r="Q12" s="365"/>
      <c r="R12" s="365"/>
      <c r="S12" s="365"/>
      <c r="T12" s="365"/>
      <c r="U12" s="365"/>
      <c r="V12" s="365"/>
      <c r="W12" s="365"/>
      <c r="X12" s="365"/>
      <c r="Y12" s="19"/>
      <c r="Z12" s="19"/>
      <c r="AA12" s="19"/>
      <c r="AB12" s="169"/>
      <c r="AC12" s="169"/>
      <c r="AD12" s="169"/>
      <c r="AE12" s="169"/>
    </row>
    <row r="13" spans="1:47" x14ac:dyDescent="0.25">
      <c r="A13" s="372" t="s">
        <v>799</v>
      </c>
      <c r="B13" s="372"/>
      <c r="C13" s="372"/>
      <c r="D13" s="372"/>
      <c r="E13" s="372"/>
      <c r="F13" s="372"/>
      <c r="G13" s="372"/>
      <c r="H13" s="372"/>
      <c r="I13" s="372"/>
      <c r="J13" s="372"/>
      <c r="K13" s="372"/>
      <c r="L13" s="372"/>
      <c r="M13" s="372"/>
      <c r="N13" s="372"/>
      <c r="O13" s="372"/>
      <c r="P13" s="372"/>
      <c r="Q13" s="372"/>
      <c r="R13" s="372"/>
      <c r="S13" s="372"/>
      <c r="T13" s="372"/>
      <c r="U13" s="372"/>
      <c r="V13" s="372"/>
      <c r="W13" s="372"/>
      <c r="X13" s="372"/>
      <c r="Y13" s="25"/>
      <c r="Z13" s="25"/>
      <c r="AA13" s="25"/>
      <c r="AB13" s="25"/>
      <c r="AC13" s="25"/>
      <c r="AD13" s="25"/>
      <c r="AE13" s="25"/>
    </row>
    <row r="14" spans="1:47" x14ac:dyDescent="0.25">
      <c r="A14" s="412"/>
      <c r="B14" s="412"/>
      <c r="C14" s="412"/>
      <c r="D14" s="412"/>
      <c r="E14" s="412"/>
      <c r="F14" s="412"/>
      <c r="G14" s="412"/>
      <c r="H14" s="412"/>
      <c r="I14" s="412"/>
      <c r="J14" s="412"/>
      <c r="K14" s="412"/>
      <c r="L14" s="412"/>
      <c r="M14" s="412"/>
      <c r="N14" s="412"/>
      <c r="O14" s="412"/>
      <c r="P14" s="412"/>
      <c r="Q14" s="412"/>
      <c r="R14" s="412"/>
      <c r="S14" s="412"/>
      <c r="T14" s="412"/>
      <c r="U14" s="412"/>
      <c r="V14" s="412"/>
      <c r="W14" s="412"/>
      <c r="X14" s="412"/>
      <c r="Y14" s="182"/>
      <c r="Z14" s="182"/>
      <c r="AA14" s="170"/>
      <c r="AB14" s="170"/>
      <c r="AC14" s="170"/>
      <c r="AD14" s="170"/>
      <c r="AE14" s="170"/>
      <c r="AF14" s="170"/>
      <c r="AG14" s="170"/>
      <c r="AH14" s="170"/>
      <c r="AI14" s="170"/>
      <c r="AJ14" s="170"/>
      <c r="AK14" s="170"/>
      <c r="AL14" s="170"/>
      <c r="AM14" s="170"/>
      <c r="AN14" s="170"/>
      <c r="AO14" s="170"/>
      <c r="AP14" s="183"/>
      <c r="AQ14" s="183"/>
      <c r="AR14" s="183"/>
      <c r="AS14" s="183"/>
      <c r="AT14" s="183"/>
      <c r="AU14" s="183"/>
    </row>
    <row r="15" spans="1:47" ht="22.5" customHeight="1" x14ac:dyDescent="0.25">
      <c r="A15" s="403" t="s">
        <v>64</v>
      </c>
      <c r="B15" s="406" t="s">
        <v>19</v>
      </c>
      <c r="C15" s="406" t="s">
        <v>5</v>
      </c>
      <c r="D15" s="414" t="s">
        <v>77</v>
      </c>
      <c r="E15" s="420" t="s">
        <v>784</v>
      </c>
      <c r="F15" s="421"/>
      <c r="G15" s="421"/>
      <c r="H15" s="421"/>
      <c r="I15" s="421"/>
      <c r="J15" s="421"/>
      <c r="K15" s="421"/>
      <c r="L15" s="421"/>
      <c r="M15" s="421"/>
      <c r="N15" s="421"/>
      <c r="O15" s="421"/>
      <c r="P15" s="422"/>
      <c r="Q15" s="420" t="s">
        <v>152</v>
      </c>
      <c r="R15" s="421"/>
      <c r="S15" s="421"/>
      <c r="T15" s="421"/>
      <c r="U15" s="422"/>
      <c r="V15" s="413" t="s">
        <v>7</v>
      </c>
      <c r="W15" s="413"/>
      <c r="X15" s="413"/>
      <c r="Y15" s="7"/>
      <c r="Z15" s="7"/>
    </row>
    <row r="16" spans="1:47" ht="22.5" customHeight="1" x14ac:dyDescent="0.25">
      <c r="A16" s="404"/>
      <c r="B16" s="406"/>
      <c r="C16" s="406"/>
      <c r="D16" s="415"/>
      <c r="E16" s="423"/>
      <c r="F16" s="424"/>
      <c r="G16" s="424"/>
      <c r="H16" s="424"/>
      <c r="I16" s="424"/>
      <c r="J16" s="424"/>
      <c r="K16" s="424"/>
      <c r="L16" s="424"/>
      <c r="M16" s="424"/>
      <c r="N16" s="424"/>
      <c r="O16" s="424"/>
      <c r="P16" s="425"/>
      <c r="Q16" s="426"/>
      <c r="R16" s="427"/>
      <c r="S16" s="427"/>
      <c r="T16" s="427"/>
      <c r="U16" s="428"/>
      <c r="V16" s="413"/>
      <c r="W16" s="413"/>
      <c r="X16" s="413"/>
      <c r="Y16" s="7"/>
      <c r="Z16" s="7"/>
    </row>
    <row r="17" spans="1:33" ht="24" customHeight="1" x14ac:dyDescent="0.25">
      <c r="A17" s="404"/>
      <c r="B17" s="406"/>
      <c r="C17" s="406"/>
      <c r="D17" s="415"/>
      <c r="E17" s="408" t="s">
        <v>9</v>
      </c>
      <c r="F17" s="408"/>
      <c r="G17" s="408"/>
      <c r="H17" s="408"/>
      <c r="I17" s="408"/>
      <c r="J17" s="408"/>
      <c r="K17" s="417" t="s">
        <v>10</v>
      </c>
      <c r="L17" s="418"/>
      <c r="M17" s="418"/>
      <c r="N17" s="418"/>
      <c r="O17" s="418"/>
      <c r="P17" s="419"/>
      <c r="Q17" s="423"/>
      <c r="R17" s="424"/>
      <c r="S17" s="424"/>
      <c r="T17" s="424"/>
      <c r="U17" s="425"/>
      <c r="V17" s="413"/>
      <c r="W17" s="413"/>
      <c r="X17" s="413"/>
      <c r="Y17" s="7"/>
      <c r="Z17" s="7"/>
    </row>
    <row r="18" spans="1:33" ht="75.75" customHeight="1" x14ac:dyDescent="0.25">
      <c r="A18" s="405"/>
      <c r="B18" s="406"/>
      <c r="C18" s="406"/>
      <c r="D18" s="416"/>
      <c r="E18" s="138" t="s">
        <v>61</v>
      </c>
      <c r="F18" s="44" t="s">
        <v>2</v>
      </c>
      <c r="G18" s="44" t="s">
        <v>3</v>
      </c>
      <c r="H18" s="13" t="s">
        <v>52</v>
      </c>
      <c r="I18" s="44" t="s">
        <v>1</v>
      </c>
      <c r="J18" s="44" t="s">
        <v>13</v>
      </c>
      <c r="K18" s="138" t="s">
        <v>61</v>
      </c>
      <c r="L18" s="44" t="s">
        <v>2</v>
      </c>
      <c r="M18" s="44" t="s">
        <v>3</v>
      </c>
      <c r="N18" s="13" t="s">
        <v>52</v>
      </c>
      <c r="O18" s="44" t="s">
        <v>1</v>
      </c>
      <c r="P18" s="44" t="s">
        <v>13</v>
      </c>
      <c r="Q18" s="44" t="s">
        <v>2</v>
      </c>
      <c r="R18" s="44" t="s">
        <v>3</v>
      </c>
      <c r="S18" s="13" t="s">
        <v>52</v>
      </c>
      <c r="T18" s="44" t="s">
        <v>1</v>
      </c>
      <c r="U18" s="44" t="s">
        <v>13</v>
      </c>
      <c r="V18" s="413"/>
      <c r="W18" s="413"/>
      <c r="X18" s="413"/>
      <c r="Y18" s="7"/>
      <c r="Z18" s="7"/>
    </row>
    <row r="19" spans="1:33" x14ac:dyDescent="0.25">
      <c r="A19" s="27">
        <v>1</v>
      </c>
      <c r="B19" s="27">
        <f t="shared" ref="B19:V19" si="0">A19+1</f>
        <v>2</v>
      </c>
      <c r="C19" s="27">
        <f t="shared" si="0"/>
        <v>3</v>
      </c>
      <c r="D19" s="184">
        <f t="shared" si="0"/>
        <v>4</v>
      </c>
      <c r="E19" s="184">
        <f t="shared" si="0"/>
        <v>5</v>
      </c>
      <c r="F19" s="184">
        <f t="shared" si="0"/>
        <v>6</v>
      </c>
      <c r="G19" s="184">
        <f t="shared" si="0"/>
        <v>7</v>
      </c>
      <c r="H19" s="184">
        <f t="shared" si="0"/>
        <v>8</v>
      </c>
      <c r="I19" s="184">
        <f t="shared" si="0"/>
        <v>9</v>
      </c>
      <c r="J19" s="184">
        <f t="shared" si="0"/>
        <v>10</v>
      </c>
      <c r="K19" s="184">
        <f t="shared" si="0"/>
        <v>11</v>
      </c>
      <c r="L19" s="184">
        <f t="shared" si="0"/>
        <v>12</v>
      </c>
      <c r="M19" s="27">
        <f t="shared" si="0"/>
        <v>13</v>
      </c>
      <c r="N19" s="27">
        <f t="shared" si="0"/>
        <v>14</v>
      </c>
      <c r="O19" s="27">
        <f t="shared" si="0"/>
        <v>15</v>
      </c>
      <c r="P19" s="27">
        <f t="shared" si="0"/>
        <v>16</v>
      </c>
      <c r="Q19" s="27">
        <f t="shared" si="0"/>
        <v>17</v>
      </c>
      <c r="R19" s="27">
        <f t="shared" si="0"/>
        <v>18</v>
      </c>
      <c r="S19" s="27">
        <f t="shared" si="0"/>
        <v>19</v>
      </c>
      <c r="T19" s="27">
        <f t="shared" si="0"/>
        <v>20</v>
      </c>
      <c r="U19" s="27">
        <f t="shared" si="0"/>
        <v>21</v>
      </c>
      <c r="V19" s="410">
        <f t="shared" si="0"/>
        <v>22</v>
      </c>
      <c r="W19" s="410"/>
      <c r="X19" s="410"/>
      <c r="Y19" s="7"/>
      <c r="Z19" s="7"/>
    </row>
    <row r="20" spans="1:33" x14ac:dyDescent="0.25">
      <c r="A20" s="27"/>
      <c r="B20" s="27"/>
      <c r="C20" s="27"/>
      <c r="D20" s="184"/>
      <c r="E20" s="184"/>
      <c r="F20" s="184"/>
      <c r="G20" s="184"/>
      <c r="H20" s="184"/>
      <c r="I20" s="184"/>
      <c r="J20" s="184"/>
      <c r="K20" s="184"/>
      <c r="L20" s="184"/>
      <c r="M20" s="27"/>
      <c r="N20" s="27"/>
      <c r="O20" s="27"/>
      <c r="P20" s="27"/>
      <c r="Q20" s="27"/>
      <c r="R20" s="27"/>
      <c r="S20" s="27"/>
      <c r="T20" s="27"/>
      <c r="U20" s="27"/>
      <c r="V20" s="432"/>
      <c r="W20" s="433"/>
      <c r="X20" s="434"/>
      <c r="Y20" s="7"/>
      <c r="Z20" s="7"/>
    </row>
    <row r="21" spans="1:33" s="1" customFormat="1" x14ac:dyDescent="0.25">
      <c r="A21" s="429" t="s">
        <v>76</v>
      </c>
      <c r="B21" s="430"/>
      <c r="C21" s="431"/>
      <c r="D21" s="177"/>
      <c r="E21" s="177"/>
      <c r="F21" s="177"/>
      <c r="G21" s="177"/>
      <c r="H21" s="185"/>
      <c r="I21" s="185"/>
      <c r="J21" s="185"/>
      <c r="K21" s="185"/>
      <c r="L21" s="185"/>
      <c r="M21" s="179"/>
      <c r="N21" s="179"/>
      <c r="O21" s="179"/>
      <c r="P21" s="179"/>
      <c r="Q21" s="179"/>
      <c r="R21" s="179"/>
      <c r="S21" s="179"/>
      <c r="T21" s="179"/>
      <c r="U21" s="179"/>
      <c r="V21" s="411"/>
      <c r="W21" s="411"/>
      <c r="X21" s="411"/>
      <c r="Y21" s="180"/>
      <c r="Z21" s="180"/>
      <c r="AA21" s="180"/>
      <c r="AB21" s="180"/>
      <c r="AC21" s="180"/>
      <c r="AD21" s="180"/>
    </row>
    <row r="22" spans="1:33" ht="44.25" customHeight="1" x14ac:dyDescent="0.25">
      <c r="A22" s="409" t="s">
        <v>72</v>
      </c>
      <c r="B22" s="409"/>
      <c r="C22" s="409"/>
      <c r="D22" s="409"/>
      <c r="E22" s="409"/>
      <c r="F22" s="409"/>
      <c r="G22" s="409"/>
      <c r="H22" s="409"/>
      <c r="I22" s="409"/>
      <c r="J22" s="409"/>
      <c r="K22" s="409"/>
      <c r="L22" s="409"/>
      <c r="M22" s="409"/>
      <c r="N22" s="409"/>
      <c r="O22" s="409"/>
      <c r="P22" s="409"/>
      <c r="Q22" s="409"/>
      <c r="R22" s="409"/>
      <c r="S22" s="409"/>
      <c r="T22" s="409"/>
      <c r="U22" s="409"/>
      <c r="V22" s="409"/>
      <c r="W22" s="409"/>
      <c r="X22" s="409"/>
      <c r="Y22" s="4"/>
      <c r="Z22" s="4"/>
      <c r="AA22" s="7"/>
      <c r="AG22" s="3"/>
    </row>
    <row r="23" spans="1:33" x14ac:dyDescent="0.25">
      <c r="A23" s="7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</row>
    <row r="24" spans="1:33" x14ac:dyDescent="0.25">
      <c r="A24" s="7"/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</row>
    <row r="25" spans="1:33" x14ac:dyDescent="0.25">
      <c r="A25" s="7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</row>
    <row r="26" spans="1:33" x14ac:dyDescent="0.25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</row>
    <row r="27" spans="1:33" x14ac:dyDescent="0.25">
      <c r="A27" s="7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</row>
    <row r="28" spans="1:33" x14ac:dyDescent="0.25">
      <c r="A28" s="7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</row>
  </sheetData>
  <customSheetViews>
    <customSheetView guid="{500C2F4F-1743-499A-A051-20565DBF52B2}" scale="80" showPageBreaks="1" printArea="1" view="pageBreakPreview">
      <selection activeCell="A23" sqref="A23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2">
    <mergeCell ref="V20:X20"/>
    <mergeCell ref="A4:X4"/>
    <mergeCell ref="A7:X7"/>
    <mergeCell ref="A10:X10"/>
    <mergeCell ref="A5:X5"/>
    <mergeCell ref="A8:X8"/>
    <mergeCell ref="A22:X22"/>
    <mergeCell ref="A12:X12"/>
    <mergeCell ref="A13:X13"/>
    <mergeCell ref="V19:X19"/>
    <mergeCell ref="V21:X21"/>
    <mergeCell ref="A14:X14"/>
    <mergeCell ref="A15:A18"/>
    <mergeCell ref="B15:B18"/>
    <mergeCell ref="C15:C18"/>
    <mergeCell ref="V15:X18"/>
    <mergeCell ref="D15:D18"/>
    <mergeCell ref="E17:J17"/>
    <mergeCell ref="K17:P17"/>
    <mergeCell ref="E15:P16"/>
    <mergeCell ref="Q15:U17"/>
    <mergeCell ref="A21:C21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J26"/>
  <sheetViews>
    <sheetView view="pageBreakPreview" zoomScale="80" zoomScaleSheetLayoutView="80" workbookViewId="0">
      <selection activeCell="A14" sqref="A14"/>
    </sheetView>
  </sheetViews>
  <sheetFormatPr defaultRowHeight="15.75" x14ac:dyDescent="0.25"/>
  <cols>
    <col min="1" max="1" width="9.75" style="5" customWidth="1"/>
    <col min="2" max="2" width="34" style="5" customWidth="1"/>
    <col min="3" max="3" width="17.75" style="5" customWidth="1"/>
    <col min="4" max="4" width="31.625" style="5" customWidth="1"/>
    <col min="5" max="11" width="6.375" style="5" customWidth="1"/>
    <col min="12" max="12" width="10" style="5" customWidth="1"/>
    <col min="13" max="26" width="6.375" style="5" customWidth="1"/>
    <col min="27" max="27" width="27.625" style="5" customWidth="1"/>
    <col min="28" max="16384" width="9" style="5"/>
  </cols>
  <sheetData>
    <row r="1" spans="1:36" ht="18.75" x14ac:dyDescent="0.25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24" t="s">
        <v>58</v>
      </c>
      <c r="AB1" s="7"/>
      <c r="AC1" s="10"/>
      <c r="AE1" s="2"/>
    </row>
    <row r="2" spans="1:36" ht="18.75" x14ac:dyDescent="0.3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29" t="s">
        <v>0</v>
      </c>
      <c r="AB2" s="7"/>
      <c r="AC2" s="10"/>
      <c r="AE2" s="2"/>
    </row>
    <row r="3" spans="1:36" ht="18.75" x14ac:dyDescent="0.3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29" t="s">
        <v>792</v>
      </c>
      <c r="AB3" s="7"/>
      <c r="AC3" s="10"/>
      <c r="AE3" s="2"/>
    </row>
    <row r="4" spans="1:36" s="23" customFormat="1" ht="18.75" x14ac:dyDescent="0.25">
      <c r="A4" s="435" t="s">
        <v>153</v>
      </c>
      <c r="B4" s="435"/>
      <c r="C4" s="435"/>
      <c r="D4" s="435"/>
      <c r="E4" s="435"/>
      <c r="F4" s="435"/>
      <c r="G4" s="435"/>
      <c r="H4" s="435"/>
      <c r="I4" s="435"/>
      <c r="J4" s="435"/>
      <c r="K4" s="435"/>
      <c r="L4" s="435"/>
      <c r="M4" s="435"/>
      <c r="N4" s="435"/>
      <c r="O4" s="435"/>
      <c r="P4" s="435"/>
      <c r="Q4" s="435"/>
      <c r="R4" s="435"/>
      <c r="S4" s="435"/>
      <c r="T4" s="435"/>
      <c r="U4" s="435"/>
      <c r="V4" s="435"/>
      <c r="W4" s="435"/>
      <c r="X4" s="435"/>
      <c r="Y4" s="435"/>
      <c r="Z4" s="435"/>
      <c r="AA4" s="435"/>
      <c r="AB4" s="181"/>
      <c r="AC4" s="181"/>
      <c r="AD4" s="181"/>
      <c r="AE4" s="181"/>
      <c r="AF4" s="181"/>
    </row>
    <row r="5" spans="1:36" s="8" customFormat="1" ht="18.75" x14ac:dyDescent="0.3">
      <c r="A5" s="369" t="s">
        <v>63</v>
      </c>
      <c r="B5" s="369"/>
      <c r="C5" s="369"/>
      <c r="D5" s="369"/>
      <c r="E5" s="369"/>
      <c r="F5" s="369"/>
      <c r="G5" s="369"/>
      <c r="H5" s="369"/>
      <c r="I5" s="369"/>
      <c r="J5" s="369"/>
      <c r="K5" s="369"/>
      <c r="L5" s="369"/>
      <c r="M5" s="369"/>
      <c r="N5" s="369"/>
      <c r="O5" s="369"/>
      <c r="P5" s="369"/>
      <c r="Q5" s="369"/>
      <c r="R5" s="369"/>
      <c r="S5" s="369"/>
      <c r="T5" s="369"/>
      <c r="U5" s="369"/>
      <c r="V5" s="369"/>
      <c r="W5" s="369"/>
      <c r="X5" s="369"/>
      <c r="Y5" s="369"/>
      <c r="Z5" s="369"/>
      <c r="AA5" s="369"/>
      <c r="AB5" s="159"/>
      <c r="AC5" s="159"/>
      <c r="AD5" s="159"/>
      <c r="AE5" s="159"/>
      <c r="AF5" s="159"/>
      <c r="AG5" s="159"/>
    </row>
    <row r="6" spans="1:36" s="8" customFormat="1" ht="18.75" x14ac:dyDescent="0.3">
      <c r="A6" s="160"/>
      <c r="B6" s="160"/>
      <c r="C6" s="160"/>
      <c r="D6" s="160"/>
      <c r="E6" s="160"/>
      <c r="F6" s="160"/>
      <c r="G6" s="160"/>
      <c r="H6" s="160"/>
      <c r="I6" s="160"/>
      <c r="J6" s="160"/>
      <c r="K6" s="160"/>
      <c r="L6" s="160"/>
      <c r="M6" s="160"/>
      <c r="N6" s="160"/>
      <c r="O6" s="160"/>
      <c r="P6" s="160"/>
      <c r="Q6" s="160"/>
      <c r="R6" s="160"/>
      <c r="S6" s="160"/>
      <c r="T6" s="160"/>
      <c r="U6" s="160"/>
      <c r="V6" s="160"/>
      <c r="W6" s="160"/>
      <c r="X6" s="160"/>
      <c r="Y6" s="160"/>
      <c r="Z6" s="160"/>
      <c r="AA6" s="160"/>
      <c r="AB6" s="160"/>
      <c r="AC6" s="160"/>
      <c r="AD6" s="160"/>
      <c r="AE6" s="160"/>
      <c r="AF6" s="160"/>
    </row>
    <row r="7" spans="1:36" s="8" customFormat="1" ht="18.75" x14ac:dyDescent="0.3">
      <c r="A7" s="369" t="s">
        <v>789</v>
      </c>
      <c r="B7" s="369"/>
      <c r="C7" s="369"/>
      <c r="D7" s="369"/>
      <c r="E7" s="369"/>
      <c r="F7" s="369"/>
      <c r="G7" s="369"/>
      <c r="H7" s="369"/>
      <c r="I7" s="369"/>
      <c r="J7" s="369"/>
      <c r="K7" s="369"/>
      <c r="L7" s="369"/>
      <c r="M7" s="369"/>
      <c r="N7" s="369"/>
      <c r="O7" s="369"/>
      <c r="P7" s="369"/>
      <c r="Q7" s="369"/>
      <c r="R7" s="369"/>
      <c r="S7" s="369"/>
      <c r="T7" s="369"/>
      <c r="U7" s="369"/>
      <c r="V7" s="369"/>
      <c r="W7" s="369"/>
      <c r="X7" s="369"/>
      <c r="Y7" s="369"/>
      <c r="Z7" s="369"/>
      <c r="AA7" s="369"/>
      <c r="AB7" s="159"/>
      <c r="AC7" s="159"/>
      <c r="AD7" s="159"/>
      <c r="AE7" s="159"/>
      <c r="AF7" s="159"/>
    </row>
    <row r="8" spans="1:36" x14ac:dyDescent="0.25">
      <c r="A8" s="436" t="s">
        <v>66</v>
      </c>
      <c r="B8" s="436"/>
      <c r="C8" s="436"/>
      <c r="D8" s="436"/>
      <c r="E8" s="436"/>
      <c r="F8" s="436"/>
      <c r="G8" s="436"/>
      <c r="H8" s="436"/>
      <c r="I8" s="436"/>
      <c r="J8" s="436"/>
      <c r="K8" s="436"/>
      <c r="L8" s="436"/>
      <c r="M8" s="436"/>
      <c r="N8" s="436"/>
      <c r="O8" s="436"/>
      <c r="P8" s="436"/>
      <c r="Q8" s="436"/>
      <c r="R8" s="436"/>
      <c r="S8" s="436"/>
      <c r="T8" s="436"/>
      <c r="U8" s="436"/>
      <c r="V8" s="436"/>
      <c r="W8" s="436"/>
      <c r="X8" s="436"/>
      <c r="Y8" s="436"/>
      <c r="Z8" s="436"/>
      <c r="AA8" s="436"/>
      <c r="AB8" s="25"/>
      <c r="AC8" s="25"/>
      <c r="AD8" s="25"/>
      <c r="AE8" s="25"/>
      <c r="AF8" s="25"/>
    </row>
    <row r="9" spans="1:36" x14ac:dyDescent="0.25">
      <c r="A9" s="150"/>
      <c r="B9" s="150"/>
      <c r="C9" s="150"/>
      <c r="D9" s="150"/>
      <c r="E9" s="150"/>
      <c r="F9" s="150"/>
      <c r="G9" s="150"/>
      <c r="H9" s="150"/>
      <c r="I9" s="150"/>
      <c r="J9" s="150"/>
      <c r="K9" s="150"/>
      <c r="L9" s="150"/>
      <c r="M9" s="150"/>
      <c r="N9" s="150"/>
      <c r="O9" s="150"/>
      <c r="P9" s="150"/>
      <c r="Q9" s="150"/>
      <c r="R9" s="150"/>
      <c r="S9" s="150"/>
      <c r="T9" s="150"/>
      <c r="U9" s="150"/>
      <c r="V9" s="150"/>
      <c r="W9" s="150"/>
      <c r="X9" s="150"/>
      <c r="Y9" s="150"/>
      <c r="Z9" s="150"/>
      <c r="AA9" s="150"/>
      <c r="AB9" s="150"/>
      <c r="AC9" s="150"/>
      <c r="AD9" s="150"/>
      <c r="AE9" s="150"/>
      <c r="AF9" s="150"/>
    </row>
    <row r="10" spans="1:36" ht="18.75" x14ac:dyDescent="0.3">
      <c r="A10" s="370" t="s">
        <v>20</v>
      </c>
      <c r="B10" s="370"/>
      <c r="C10" s="370"/>
      <c r="D10" s="370"/>
      <c r="E10" s="370"/>
      <c r="F10" s="370"/>
      <c r="G10" s="370"/>
      <c r="H10" s="370"/>
      <c r="I10" s="370"/>
      <c r="J10" s="370"/>
      <c r="K10" s="370"/>
      <c r="L10" s="370"/>
      <c r="M10" s="370"/>
      <c r="N10" s="370"/>
      <c r="O10" s="370"/>
      <c r="P10" s="370"/>
      <c r="Q10" s="370"/>
      <c r="R10" s="370"/>
      <c r="S10" s="370"/>
      <c r="T10" s="370"/>
      <c r="U10" s="370"/>
      <c r="V10" s="370"/>
      <c r="W10" s="370"/>
      <c r="X10" s="370"/>
      <c r="Y10" s="370"/>
      <c r="Z10" s="370"/>
      <c r="AA10" s="370"/>
      <c r="AB10" s="168"/>
      <c r="AC10" s="168"/>
      <c r="AD10" s="168"/>
      <c r="AE10" s="168"/>
      <c r="AF10" s="168"/>
    </row>
    <row r="11" spans="1:36" ht="18.75" x14ac:dyDescent="0.3">
      <c r="AF11" s="29"/>
    </row>
    <row r="12" spans="1:36" ht="18.75" x14ac:dyDescent="0.25">
      <c r="A12" s="365" t="s">
        <v>53</v>
      </c>
      <c r="B12" s="365"/>
      <c r="C12" s="365"/>
      <c r="D12" s="365"/>
      <c r="E12" s="365"/>
      <c r="F12" s="365"/>
      <c r="G12" s="365"/>
      <c r="H12" s="365"/>
      <c r="I12" s="365"/>
      <c r="J12" s="365"/>
      <c r="K12" s="365"/>
      <c r="L12" s="365"/>
      <c r="M12" s="365"/>
      <c r="N12" s="365"/>
      <c r="O12" s="365"/>
      <c r="P12" s="365"/>
      <c r="Q12" s="365"/>
      <c r="R12" s="365"/>
      <c r="S12" s="365"/>
      <c r="T12" s="365"/>
      <c r="U12" s="365"/>
      <c r="V12" s="365"/>
      <c r="W12" s="365"/>
      <c r="X12" s="365"/>
      <c r="Y12" s="365"/>
      <c r="Z12" s="365"/>
      <c r="AA12" s="365"/>
      <c r="AB12" s="19"/>
      <c r="AC12" s="169"/>
      <c r="AD12" s="169"/>
      <c r="AE12" s="169"/>
      <c r="AF12" s="169"/>
    </row>
    <row r="13" spans="1:36" x14ac:dyDescent="0.25">
      <c r="A13" s="372" t="s">
        <v>800</v>
      </c>
      <c r="B13" s="372"/>
      <c r="C13" s="372"/>
      <c r="D13" s="372"/>
      <c r="E13" s="372"/>
      <c r="F13" s="372"/>
      <c r="G13" s="372"/>
      <c r="H13" s="372"/>
      <c r="I13" s="372"/>
      <c r="J13" s="372"/>
      <c r="K13" s="372"/>
      <c r="L13" s="372"/>
      <c r="M13" s="372"/>
      <c r="N13" s="372"/>
      <c r="O13" s="372"/>
      <c r="P13" s="372"/>
      <c r="Q13" s="372"/>
      <c r="R13" s="372"/>
      <c r="S13" s="372"/>
      <c r="T13" s="372"/>
      <c r="U13" s="372"/>
      <c r="V13" s="372"/>
      <c r="W13" s="372"/>
      <c r="X13" s="372"/>
      <c r="Y13" s="372"/>
      <c r="Z13" s="372"/>
      <c r="AA13" s="372"/>
      <c r="AB13" s="25"/>
      <c r="AC13" s="25"/>
      <c r="AD13" s="25"/>
      <c r="AE13" s="25"/>
      <c r="AF13" s="25"/>
    </row>
    <row r="14" spans="1:36" x14ac:dyDescent="0.25">
      <c r="A14" s="7"/>
      <c r="B14" s="186"/>
      <c r="C14" s="187"/>
      <c r="D14" s="187"/>
      <c r="E14" s="26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7"/>
      <c r="AJ14" s="3"/>
    </row>
    <row r="15" spans="1:36" ht="15.75" customHeight="1" x14ac:dyDescent="0.25">
      <c r="A15" s="403" t="s">
        <v>64</v>
      </c>
      <c r="B15" s="406" t="s">
        <v>19</v>
      </c>
      <c r="C15" s="406" t="s">
        <v>5</v>
      </c>
      <c r="D15" s="403" t="s">
        <v>77</v>
      </c>
      <c r="E15" s="408" t="s">
        <v>69</v>
      </c>
      <c r="F15" s="408"/>
      <c r="G15" s="408"/>
      <c r="H15" s="408"/>
      <c r="I15" s="408"/>
      <c r="J15" s="408"/>
      <c r="K15" s="408"/>
      <c r="L15" s="408"/>
      <c r="M15" s="408"/>
      <c r="N15" s="408"/>
      <c r="O15" s="408"/>
      <c r="P15" s="408"/>
      <c r="Q15" s="408"/>
      <c r="R15" s="408"/>
      <c r="S15" s="408"/>
      <c r="T15" s="420" t="s">
        <v>152</v>
      </c>
      <c r="U15" s="421"/>
      <c r="V15" s="421"/>
      <c r="W15" s="421"/>
      <c r="X15" s="421"/>
      <c r="Y15" s="421"/>
      <c r="Z15" s="422"/>
      <c r="AA15" s="413" t="s">
        <v>7</v>
      </c>
      <c r="AB15" s="7"/>
      <c r="AC15" s="7"/>
    </row>
    <row r="16" spans="1:36" ht="26.25" customHeight="1" x14ac:dyDescent="0.25">
      <c r="A16" s="404"/>
      <c r="B16" s="406"/>
      <c r="C16" s="406"/>
      <c r="D16" s="404"/>
      <c r="E16" s="408"/>
      <c r="F16" s="408"/>
      <c r="G16" s="408"/>
      <c r="H16" s="408"/>
      <c r="I16" s="408"/>
      <c r="J16" s="408"/>
      <c r="K16" s="408"/>
      <c r="L16" s="408"/>
      <c r="M16" s="408"/>
      <c r="N16" s="408"/>
      <c r="O16" s="408"/>
      <c r="P16" s="408"/>
      <c r="Q16" s="408"/>
      <c r="R16" s="408"/>
      <c r="S16" s="408"/>
      <c r="T16" s="426"/>
      <c r="U16" s="427"/>
      <c r="V16" s="427"/>
      <c r="W16" s="427"/>
      <c r="X16" s="427"/>
      <c r="Y16" s="427"/>
      <c r="Z16" s="428"/>
      <c r="AA16" s="413"/>
      <c r="AB16" s="7"/>
      <c r="AC16" s="7"/>
    </row>
    <row r="17" spans="1:33" ht="30" customHeight="1" x14ac:dyDescent="0.25">
      <c r="A17" s="404"/>
      <c r="B17" s="406"/>
      <c r="C17" s="406"/>
      <c r="D17" s="404"/>
      <c r="E17" s="408" t="s">
        <v>9</v>
      </c>
      <c r="F17" s="408"/>
      <c r="G17" s="408"/>
      <c r="H17" s="408"/>
      <c r="I17" s="408"/>
      <c r="J17" s="408"/>
      <c r="K17" s="408"/>
      <c r="L17" s="408" t="s">
        <v>10</v>
      </c>
      <c r="M17" s="408"/>
      <c r="N17" s="408"/>
      <c r="O17" s="408"/>
      <c r="P17" s="408"/>
      <c r="Q17" s="408"/>
      <c r="R17" s="408"/>
      <c r="S17" s="408"/>
      <c r="T17" s="423"/>
      <c r="U17" s="424"/>
      <c r="V17" s="424"/>
      <c r="W17" s="424"/>
      <c r="X17" s="424"/>
      <c r="Y17" s="424"/>
      <c r="Z17" s="425"/>
      <c r="AA17" s="413"/>
      <c r="AB17" s="7"/>
      <c r="AC17" s="7"/>
    </row>
    <row r="18" spans="1:33" ht="96" customHeight="1" x14ac:dyDescent="0.25">
      <c r="A18" s="405"/>
      <c r="B18" s="406"/>
      <c r="C18" s="406"/>
      <c r="D18" s="405"/>
      <c r="E18" s="13" t="s">
        <v>2</v>
      </c>
      <c r="F18" s="13" t="s">
        <v>3</v>
      </c>
      <c r="G18" s="13" t="s">
        <v>11</v>
      </c>
      <c r="H18" s="13" t="s">
        <v>12</v>
      </c>
      <c r="I18" s="13" t="s">
        <v>6</v>
      </c>
      <c r="J18" s="13" t="s">
        <v>1</v>
      </c>
      <c r="K18" s="44" t="s">
        <v>13</v>
      </c>
      <c r="L18" s="45" t="s">
        <v>155</v>
      </c>
      <c r="M18" s="13" t="s">
        <v>2</v>
      </c>
      <c r="N18" s="13" t="s">
        <v>3</v>
      </c>
      <c r="O18" s="13" t="s">
        <v>11</v>
      </c>
      <c r="P18" s="13" t="s">
        <v>12</v>
      </c>
      <c r="Q18" s="13" t="s">
        <v>6</v>
      </c>
      <c r="R18" s="13" t="s">
        <v>1</v>
      </c>
      <c r="S18" s="44" t="s">
        <v>13</v>
      </c>
      <c r="T18" s="13" t="s">
        <v>2</v>
      </c>
      <c r="U18" s="13" t="s">
        <v>3</v>
      </c>
      <c r="V18" s="13" t="s">
        <v>11</v>
      </c>
      <c r="W18" s="13" t="s">
        <v>12</v>
      </c>
      <c r="X18" s="13" t="s">
        <v>6</v>
      </c>
      <c r="Y18" s="13" t="s">
        <v>1</v>
      </c>
      <c r="Z18" s="44" t="s">
        <v>13</v>
      </c>
      <c r="AA18" s="413"/>
      <c r="AB18" s="7"/>
      <c r="AC18" s="7"/>
    </row>
    <row r="19" spans="1:33" x14ac:dyDescent="0.25">
      <c r="A19" s="27">
        <v>1</v>
      </c>
      <c r="B19" s="27">
        <v>2</v>
      </c>
      <c r="C19" s="27">
        <v>3</v>
      </c>
      <c r="D19" s="184">
        <f>C19+1</f>
        <v>4</v>
      </c>
      <c r="E19" s="27">
        <f t="shared" ref="E19:L19" si="0">D19+1</f>
        <v>5</v>
      </c>
      <c r="F19" s="27">
        <f t="shared" si="0"/>
        <v>6</v>
      </c>
      <c r="G19" s="27">
        <f t="shared" si="0"/>
        <v>7</v>
      </c>
      <c r="H19" s="27">
        <f t="shared" si="0"/>
        <v>8</v>
      </c>
      <c r="I19" s="27">
        <f t="shared" si="0"/>
        <v>9</v>
      </c>
      <c r="J19" s="27">
        <f t="shared" si="0"/>
        <v>10</v>
      </c>
      <c r="K19" s="27">
        <f t="shared" si="0"/>
        <v>11</v>
      </c>
      <c r="L19" s="27">
        <f t="shared" si="0"/>
        <v>12</v>
      </c>
      <c r="M19" s="27">
        <f t="shared" ref="M19:AA19" si="1">L19+1</f>
        <v>13</v>
      </c>
      <c r="N19" s="27">
        <f t="shared" si="1"/>
        <v>14</v>
      </c>
      <c r="O19" s="27">
        <f t="shared" si="1"/>
        <v>15</v>
      </c>
      <c r="P19" s="27">
        <f t="shared" si="1"/>
        <v>16</v>
      </c>
      <c r="Q19" s="27">
        <f t="shared" si="1"/>
        <v>17</v>
      </c>
      <c r="R19" s="27">
        <f t="shared" si="1"/>
        <v>18</v>
      </c>
      <c r="S19" s="27">
        <f t="shared" si="1"/>
        <v>19</v>
      </c>
      <c r="T19" s="27">
        <f t="shared" si="1"/>
        <v>20</v>
      </c>
      <c r="U19" s="27">
        <f t="shared" si="1"/>
        <v>21</v>
      </c>
      <c r="V19" s="27">
        <f t="shared" si="1"/>
        <v>22</v>
      </c>
      <c r="W19" s="27">
        <f t="shared" si="1"/>
        <v>23</v>
      </c>
      <c r="X19" s="27">
        <f t="shared" si="1"/>
        <v>24</v>
      </c>
      <c r="Y19" s="27">
        <f t="shared" si="1"/>
        <v>25</v>
      </c>
      <c r="Z19" s="27">
        <f t="shared" si="1"/>
        <v>26</v>
      </c>
      <c r="AA19" s="27">
        <f t="shared" si="1"/>
        <v>27</v>
      </c>
      <c r="AB19" s="7"/>
      <c r="AC19" s="7"/>
    </row>
    <row r="20" spans="1:33" x14ac:dyDescent="0.25">
      <c r="A20" s="27"/>
      <c r="B20" s="27"/>
      <c r="C20" s="27"/>
      <c r="D20" s="184"/>
      <c r="E20" s="27"/>
      <c r="F20" s="27"/>
      <c r="G20" s="27"/>
      <c r="H20" s="27"/>
      <c r="I20" s="27"/>
      <c r="J20" s="27"/>
      <c r="K20" s="27"/>
      <c r="L20" s="27"/>
      <c r="M20" s="27"/>
      <c r="N20" s="27"/>
      <c r="O20" s="27"/>
      <c r="P20" s="27"/>
      <c r="Q20" s="27"/>
      <c r="R20" s="27"/>
      <c r="S20" s="27"/>
      <c r="T20" s="27"/>
      <c r="U20" s="27"/>
      <c r="V20" s="27"/>
      <c r="W20" s="27"/>
      <c r="X20" s="27"/>
      <c r="Y20" s="27"/>
      <c r="Z20" s="27"/>
      <c r="AA20" s="188"/>
      <c r="AB20" s="7"/>
      <c r="AC20" s="7"/>
    </row>
    <row r="21" spans="1:33" s="1" customFormat="1" x14ac:dyDescent="0.25">
      <c r="A21" s="382" t="s">
        <v>76</v>
      </c>
      <c r="B21" s="383"/>
      <c r="C21" s="384"/>
      <c r="D21" s="177"/>
      <c r="E21" s="178"/>
      <c r="F21" s="178"/>
      <c r="G21" s="178"/>
      <c r="H21" s="179"/>
      <c r="I21" s="179"/>
      <c r="J21" s="179"/>
      <c r="K21" s="179"/>
      <c r="L21" s="179"/>
      <c r="M21" s="179"/>
      <c r="N21" s="179"/>
      <c r="O21" s="179"/>
      <c r="P21" s="179"/>
      <c r="Q21" s="179"/>
      <c r="R21" s="179"/>
      <c r="S21" s="179"/>
      <c r="T21" s="179"/>
      <c r="U21" s="179"/>
      <c r="V21" s="179"/>
      <c r="W21" s="179"/>
      <c r="X21" s="179"/>
      <c r="Y21" s="179"/>
      <c r="Z21" s="179"/>
      <c r="AA21" s="153"/>
      <c r="AB21" s="180"/>
      <c r="AC21" s="180"/>
      <c r="AD21" s="180"/>
      <c r="AE21" s="180"/>
      <c r="AF21" s="180"/>
      <c r="AG21" s="180"/>
    </row>
    <row r="22" spans="1:33" ht="37.5" customHeight="1" x14ac:dyDescent="0.25">
      <c r="A22" s="409" t="s">
        <v>72</v>
      </c>
      <c r="B22" s="409"/>
      <c r="C22" s="409"/>
      <c r="D22" s="409"/>
      <c r="E22" s="409"/>
      <c r="F22" s="409"/>
      <c r="G22" s="409"/>
      <c r="H22" s="409"/>
      <c r="I22" s="409"/>
      <c r="J22" s="409"/>
      <c r="K22" s="409"/>
      <c r="L22" s="409"/>
      <c r="M22" s="409"/>
      <c r="N22" s="409"/>
      <c r="O22" s="409"/>
      <c r="P22" s="409"/>
      <c r="Q22" s="409"/>
      <c r="R22" s="409"/>
      <c r="S22" s="409"/>
      <c r="T22" s="409"/>
      <c r="U22" s="409"/>
      <c r="V22" s="409"/>
      <c r="W22" s="409"/>
      <c r="X22" s="409"/>
      <c r="Y22" s="409"/>
      <c r="Z22" s="409"/>
      <c r="AA22" s="409"/>
      <c r="AB22" s="7"/>
      <c r="AC22" s="7"/>
    </row>
    <row r="23" spans="1:33" x14ac:dyDescent="0.25">
      <c r="A23" s="7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</row>
    <row r="24" spans="1:33" x14ac:dyDescent="0.25">
      <c r="A24" s="7"/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</row>
    <row r="25" spans="1:33" x14ac:dyDescent="0.25">
      <c r="A25" s="7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</row>
    <row r="26" spans="1:33" x14ac:dyDescent="0.25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</row>
  </sheetData>
  <customSheetViews>
    <customSheetView guid="{500C2F4F-1743-499A-A051-20565DBF52B2}" scale="80" showPageBreaks="1" printArea="1" view="pageBreakPreview">
      <selection activeCell="A14" sqref="A14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18">
    <mergeCell ref="A22:AA22"/>
    <mergeCell ref="A13:AA13"/>
    <mergeCell ref="T15:Z17"/>
    <mergeCell ref="A5:AA5"/>
    <mergeCell ref="A8:AA8"/>
    <mergeCell ref="A21:C21"/>
    <mergeCell ref="A4:AA4"/>
    <mergeCell ref="A7:AA7"/>
    <mergeCell ref="A10:AA10"/>
    <mergeCell ref="A12:AA12"/>
    <mergeCell ref="A15:A18"/>
    <mergeCell ref="B15:B18"/>
    <mergeCell ref="C15:C18"/>
    <mergeCell ref="E15:S16"/>
    <mergeCell ref="AA15:AA18"/>
    <mergeCell ref="E17:K17"/>
    <mergeCell ref="L17:S17"/>
    <mergeCell ref="D15:D18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BB28"/>
  <sheetViews>
    <sheetView view="pageBreakPreview" zoomScale="80" zoomScaleSheetLayoutView="80" workbookViewId="0">
      <selection activeCell="D33" sqref="D33"/>
    </sheetView>
  </sheetViews>
  <sheetFormatPr defaultRowHeight="15.75" x14ac:dyDescent="0.25"/>
  <cols>
    <col min="1" max="1" width="9.125" style="5" customWidth="1"/>
    <col min="2" max="2" width="34" style="5" customWidth="1"/>
    <col min="3" max="3" width="16.625" style="5" customWidth="1"/>
    <col min="4" max="4" width="28" style="5" customWidth="1"/>
    <col min="5" max="5" width="6.125" style="5" customWidth="1"/>
    <col min="6" max="6" width="5.375" style="5" customWidth="1"/>
    <col min="7" max="7" width="5.25" style="5" customWidth="1"/>
    <col min="8" max="8" width="6.625" style="5" customWidth="1"/>
    <col min="9" max="9" width="6.875" style="5" customWidth="1"/>
    <col min="10" max="10" width="10.375" style="5" customWidth="1"/>
    <col min="11" max="11" width="5.5" style="5" customWidth="1"/>
    <col min="12" max="12" width="6.5" style="5" customWidth="1"/>
    <col min="13" max="14" width="6.125" style="5" customWidth="1"/>
    <col min="15" max="20" width="5.125" style="5" customWidth="1"/>
    <col min="21" max="21" width="16.25" style="5" customWidth="1"/>
    <col min="22" max="22" width="7.5" style="5" customWidth="1"/>
    <col min="23" max="23" width="6.875" style="5" customWidth="1"/>
    <col min="24" max="24" width="9" style="5"/>
    <col min="25" max="25" width="8.875" style="5" customWidth="1"/>
    <col min="26" max="16384" width="9" style="5"/>
  </cols>
  <sheetData>
    <row r="1" spans="1:54" ht="18.75" x14ac:dyDescent="0.25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24" t="s">
        <v>59</v>
      </c>
      <c r="V1" s="7"/>
      <c r="W1" s="7"/>
      <c r="X1" s="10"/>
      <c r="Z1" s="7"/>
      <c r="AC1" s="2"/>
    </row>
    <row r="2" spans="1:54" ht="18.75" x14ac:dyDescent="0.3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29" t="s">
        <v>0</v>
      </c>
      <c r="V2" s="7"/>
      <c r="W2" s="7"/>
      <c r="X2" s="10"/>
      <c r="Z2" s="7"/>
      <c r="AC2" s="2"/>
    </row>
    <row r="3" spans="1:54" ht="18.75" x14ac:dyDescent="0.3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29" t="s">
        <v>792</v>
      </c>
      <c r="V3" s="7"/>
      <c r="W3" s="7"/>
      <c r="X3" s="10"/>
      <c r="Z3" s="7"/>
      <c r="AC3" s="2"/>
    </row>
    <row r="4" spans="1:54" s="23" customFormat="1" ht="18.75" customHeight="1" x14ac:dyDescent="0.25">
      <c r="A4" s="435" t="s">
        <v>788</v>
      </c>
      <c r="B4" s="435"/>
      <c r="C4" s="435"/>
      <c r="D4" s="435"/>
      <c r="E4" s="435"/>
      <c r="F4" s="435"/>
      <c r="G4" s="435"/>
      <c r="H4" s="435"/>
      <c r="I4" s="435"/>
      <c r="J4" s="435"/>
      <c r="K4" s="435"/>
      <c r="L4" s="435"/>
      <c r="M4" s="435"/>
      <c r="N4" s="435"/>
      <c r="O4" s="435"/>
      <c r="P4" s="435"/>
      <c r="Q4" s="435"/>
      <c r="R4" s="435"/>
      <c r="S4" s="435"/>
      <c r="T4" s="435"/>
      <c r="U4" s="435"/>
      <c r="V4" s="189"/>
      <c r="W4" s="189"/>
      <c r="X4" s="189"/>
      <c r="Y4" s="189"/>
      <c r="Z4" s="181"/>
      <c r="AA4" s="181"/>
      <c r="AB4" s="181"/>
      <c r="AC4" s="181"/>
      <c r="AD4" s="181"/>
    </row>
    <row r="5" spans="1:54" s="8" customFormat="1" ht="18.75" customHeight="1" x14ac:dyDescent="0.3">
      <c r="A5" s="369" t="s">
        <v>63</v>
      </c>
      <c r="B5" s="369"/>
      <c r="C5" s="369"/>
      <c r="D5" s="369"/>
      <c r="E5" s="369"/>
      <c r="F5" s="369"/>
      <c r="G5" s="369"/>
      <c r="H5" s="369"/>
      <c r="I5" s="369"/>
      <c r="J5" s="369"/>
      <c r="K5" s="369"/>
      <c r="L5" s="369"/>
      <c r="M5" s="369"/>
      <c r="N5" s="369"/>
      <c r="O5" s="369"/>
      <c r="P5" s="369"/>
      <c r="Q5" s="369"/>
      <c r="R5" s="369"/>
      <c r="S5" s="369"/>
      <c r="T5" s="369"/>
      <c r="U5" s="369"/>
      <c r="V5" s="159"/>
      <c r="W5" s="159"/>
      <c r="X5" s="159"/>
      <c r="Y5" s="159"/>
      <c r="Z5" s="159"/>
      <c r="AA5" s="159"/>
      <c r="AB5" s="159"/>
      <c r="AC5" s="159"/>
      <c r="AD5" s="159"/>
      <c r="AE5" s="159"/>
    </row>
    <row r="6" spans="1:54" s="8" customFormat="1" ht="18.75" x14ac:dyDescent="0.3">
      <c r="A6" s="160"/>
      <c r="B6" s="160"/>
      <c r="C6" s="160"/>
      <c r="D6" s="160"/>
      <c r="E6" s="160"/>
      <c r="F6" s="160"/>
      <c r="G6" s="160"/>
      <c r="H6" s="160"/>
      <c r="I6" s="160"/>
      <c r="J6" s="160"/>
      <c r="K6" s="160"/>
      <c r="L6" s="160"/>
      <c r="M6" s="160"/>
      <c r="N6" s="160"/>
      <c r="O6" s="160"/>
      <c r="P6" s="160"/>
      <c r="Q6" s="160"/>
      <c r="R6" s="160"/>
      <c r="S6" s="160"/>
      <c r="T6" s="160"/>
      <c r="U6" s="160"/>
      <c r="V6" s="160"/>
      <c r="W6" s="160"/>
      <c r="X6" s="160"/>
      <c r="Y6" s="160"/>
      <c r="Z6" s="160"/>
      <c r="AA6" s="160"/>
      <c r="AB6" s="160"/>
      <c r="AC6" s="160"/>
      <c r="AD6" s="160"/>
    </row>
    <row r="7" spans="1:54" s="8" customFormat="1" ht="18.75" customHeight="1" x14ac:dyDescent="0.3">
      <c r="A7" s="369" t="s">
        <v>789</v>
      </c>
      <c r="B7" s="369"/>
      <c r="C7" s="369"/>
      <c r="D7" s="369"/>
      <c r="E7" s="369"/>
      <c r="F7" s="369"/>
      <c r="G7" s="369"/>
      <c r="H7" s="369"/>
      <c r="I7" s="369"/>
      <c r="J7" s="369"/>
      <c r="K7" s="369"/>
      <c r="L7" s="369"/>
      <c r="M7" s="369"/>
      <c r="N7" s="369"/>
      <c r="O7" s="369"/>
      <c r="P7" s="369"/>
      <c r="Q7" s="369"/>
      <c r="R7" s="369"/>
      <c r="S7" s="369"/>
      <c r="T7" s="369"/>
      <c r="U7" s="369"/>
      <c r="V7" s="159"/>
      <c r="W7" s="159"/>
      <c r="X7" s="159"/>
      <c r="Y7" s="159"/>
      <c r="Z7" s="159"/>
      <c r="AA7" s="159"/>
      <c r="AB7" s="159"/>
      <c r="AC7" s="159"/>
      <c r="AD7" s="159"/>
    </row>
    <row r="8" spans="1:54" ht="15.75" customHeight="1" x14ac:dyDescent="0.25">
      <c r="A8" s="436" t="s">
        <v>71</v>
      </c>
      <c r="B8" s="436"/>
      <c r="C8" s="436"/>
      <c r="D8" s="436"/>
      <c r="E8" s="436"/>
      <c r="F8" s="436"/>
      <c r="G8" s="436"/>
      <c r="H8" s="436"/>
      <c r="I8" s="436"/>
      <c r="J8" s="436"/>
      <c r="K8" s="436"/>
      <c r="L8" s="436"/>
      <c r="M8" s="436"/>
      <c r="N8" s="436"/>
      <c r="O8" s="436"/>
      <c r="P8" s="436"/>
      <c r="Q8" s="436"/>
      <c r="R8" s="436"/>
      <c r="S8" s="436"/>
      <c r="T8" s="436"/>
      <c r="U8" s="436"/>
      <c r="V8" s="21"/>
      <c r="W8" s="21"/>
      <c r="X8" s="21"/>
      <c r="Y8" s="21"/>
      <c r="Z8" s="25"/>
      <c r="AA8" s="25"/>
      <c r="AB8" s="25"/>
      <c r="AC8" s="25"/>
      <c r="AD8" s="25"/>
    </row>
    <row r="9" spans="1:54" x14ac:dyDescent="0.25">
      <c r="A9" s="150"/>
      <c r="B9" s="150"/>
      <c r="C9" s="150"/>
      <c r="D9" s="150"/>
      <c r="E9" s="150"/>
      <c r="F9" s="150"/>
      <c r="G9" s="150"/>
      <c r="H9" s="150"/>
      <c r="I9" s="150"/>
      <c r="J9" s="150"/>
      <c r="K9" s="150"/>
      <c r="L9" s="150"/>
      <c r="M9" s="150"/>
      <c r="N9" s="150"/>
      <c r="O9" s="150"/>
      <c r="P9" s="150"/>
      <c r="Q9" s="150"/>
      <c r="R9" s="150"/>
      <c r="S9" s="150"/>
      <c r="T9" s="150"/>
      <c r="U9" s="150"/>
      <c r="V9" s="150"/>
      <c r="W9" s="150"/>
      <c r="X9" s="150"/>
      <c r="Y9" s="150"/>
      <c r="Z9" s="150"/>
      <c r="AA9" s="150"/>
      <c r="AB9" s="150"/>
      <c r="AC9" s="150"/>
      <c r="AD9" s="150"/>
    </row>
    <row r="10" spans="1:54" ht="18.75" x14ac:dyDescent="0.3">
      <c r="A10" s="370" t="s">
        <v>20</v>
      </c>
      <c r="B10" s="370"/>
      <c r="C10" s="370"/>
      <c r="D10" s="370"/>
      <c r="E10" s="370"/>
      <c r="F10" s="370"/>
      <c r="G10" s="370"/>
      <c r="H10" s="370"/>
      <c r="I10" s="370"/>
      <c r="J10" s="370"/>
      <c r="K10" s="370"/>
      <c r="L10" s="370"/>
      <c r="M10" s="370"/>
      <c r="N10" s="370"/>
      <c r="O10" s="370"/>
      <c r="P10" s="370"/>
      <c r="Q10" s="370"/>
      <c r="R10" s="370"/>
      <c r="S10" s="370"/>
      <c r="T10" s="370"/>
      <c r="U10" s="370"/>
      <c r="V10" s="168"/>
      <c r="W10" s="168"/>
      <c r="X10" s="168"/>
      <c r="Y10" s="168"/>
      <c r="Z10" s="168"/>
      <c r="AA10" s="168"/>
      <c r="AB10" s="168"/>
      <c r="AC10" s="168"/>
      <c r="AD10" s="168"/>
    </row>
    <row r="11" spans="1:54" ht="18.75" x14ac:dyDescent="0.3">
      <c r="AD11" s="29"/>
    </row>
    <row r="12" spans="1:54" ht="18.75" x14ac:dyDescent="0.25">
      <c r="A12" s="19" t="s">
        <v>53</v>
      </c>
      <c r="B12" s="19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69"/>
      <c r="AB12" s="169"/>
      <c r="AC12" s="169"/>
      <c r="AD12" s="169"/>
    </row>
    <row r="13" spans="1:54" x14ac:dyDescent="0.25">
      <c r="A13" s="372" t="s">
        <v>801</v>
      </c>
      <c r="B13" s="372"/>
      <c r="C13" s="372"/>
      <c r="D13" s="372"/>
      <c r="E13" s="372"/>
      <c r="F13" s="372"/>
      <c r="G13" s="372"/>
      <c r="H13" s="372"/>
      <c r="I13" s="372"/>
      <c r="J13" s="372"/>
      <c r="K13" s="372"/>
      <c r="L13" s="372"/>
      <c r="M13" s="372"/>
      <c r="N13" s="372"/>
      <c r="O13" s="372"/>
      <c r="P13" s="372"/>
      <c r="Q13" s="372"/>
      <c r="R13" s="372"/>
      <c r="S13" s="372"/>
      <c r="T13" s="372"/>
      <c r="U13" s="372"/>
      <c r="V13" s="25"/>
      <c r="W13" s="25"/>
      <c r="X13" s="25"/>
      <c r="Y13" s="25"/>
      <c r="Z13" s="25"/>
      <c r="AA13" s="25"/>
      <c r="AB13" s="25"/>
      <c r="AC13" s="25"/>
      <c r="AD13" s="25"/>
    </row>
    <row r="14" spans="1:54" x14ac:dyDescent="0.25">
      <c r="A14" s="7"/>
      <c r="B14" s="186"/>
      <c r="C14" s="187"/>
      <c r="D14" s="187"/>
      <c r="E14" s="26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7"/>
      <c r="AH14" s="3"/>
    </row>
    <row r="15" spans="1:54" x14ac:dyDescent="0.25">
      <c r="A15" s="407"/>
      <c r="B15" s="407"/>
      <c r="C15" s="407"/>
      <c r="D15" s="407"/>
      <c r="E15" s="407"/>
      <c r="F15" s="407"/>
      <c r="G15" s="407"/>
      <c r="H15" s="407"/>
      <c r="I15" s="407"/>
      <c r="J15" s="407"/>
      <c r="K15" s="407"/>
      <c r="L15" s="407"/>
      <c r="M15" s="407"/>
      <c r="N15" s="407"/>
      <c r="O15" s="407"/>
      <c r="P15" s="407"/>
      <c r="Q15" s="407"/>
      <c r="R15" s="407"/>
      <c r="S15" s="407"/>
      <c r="T15" s="407"/>
      <c r="U15" s="407"/>
      <c r="V15" s="182"/>
      <c r="W15" s="182"/>
      <c r="X15" s="182"/>
      <c r="Y15" s="182"/>
      <c r="Z15" s="182"/>
      <c r="AA15" s="182"/>
      <c r="AB15" s="170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  <c r="AX15" s="8"/>
      <c r="AY15" s="8"/>
      <c r="AZ15" s="8"/>
      <c r="BA15" s="8"/>
      <c r="BB15" s="8"/>
    </row>
    <row r="16" spans="1:54" x14ac:dyDescent="0.25">
      <c r="A16" s="403" t="s">
        <v>64</v>
      </c>
      <c r="B16" s="406" t="s">
        <v>19</v>
      </c>
      <c r="C16" s="406" t="s">
        <v>5</v>
      </c>
      <c r="D16" s="403" t="s">
        <v>62</v>
      </c>
      <c r="E16" s="406" t="s">
        <v>74</v>
      </c>
      <c r="F16" s="406"/>
      <c r="G16" s="406"/>
      <c r="H16" s="406"/>
      <c r="I16" s="406"/>
      <c r="J16" s="406"/>
      <c r="K16" s="406"/>
      <c r="L16" s="406"/>
      <c r="M16" s="406"/>
      <c r="N16" s="406"/>
      <c r="O16" s="406"/>
      <c r="P16" s="406" t="s">
        <v>152</v>
      </c>
      <c r="Q16" s="406"/>
      <c r="R16" s="406"/>
      <c r="S16" s="406"/>
      <c r="T16" s="406"/>
      <c r="U16" s="406" t="s">
        <v>7</v>
      </c>
      <c r="V16" s="171"/>
      <c r="W16" s="9"/>
      <c r="X16" s="7"/>
      <c r="Y16" s="7"/>
      <c r="Z16" s="7"/>
      <c r="AA16" s="7"/>
      <c r="AF16" s="8"/>
      <c r="AG16" s="8"/>
      <c r="AH16" s="8"/>
      <c r="AI16" s="8"/>
      <c r="AJ16" s="8"/>
      <c r="AK16" s="8"/>
      <c r="AL16" s="8"/>
      <c r="AM16" s="8"/>
      <c r="AN16" s="8"/>
      <c r="AO16" s="8"/>
      <c r="AP16" s="8"/>
      <c r="AQ16" s="8"/>
      <c r="AR16" s="8"/>
      <c r="AS16" s="8"/>
      <c r="AT16" s="8"/>
      <c r="AU16" s="8"/>
      <c r="AV16" s="8"/>
      <c r="AW16" s="8"/>
      <c r="AX16" s="8"/>
      <c r="AY16" s="8"/>
      <c r="AZ16" s="8"/>
      <c r="BA16" s="8"/>
      <c r="BB16" s="8"/>
    </row>
    <row r="17" spans="1:54" x14ac:dyDescent="0.25">
      <c r="A17" s="404"/>
      <c r="B17" s="406"/>
      <c r="C17" s="406"/>
      <c r="D17" s="404"/>
      <c r="E17" s="406"/>
      <c r="F17" s="406"/>
      <c r="G17" s="406"/>
      <c r="H17" s="406"/>
      <c r="I17" s="406"/>
      <c r="J17" s="406"/>
      <c r="K17" s="406"/>
      <c r="L17" s="406"/>
      <c r="M17" s="406"/>
      <c r="N17" s="406"/>
      <c r="O17" s="406"/>
      <c r="P17" s="406"/>
      <c r="Q17" s="406"/>
      <c r="R17" s="406"/>
      <c r="S17" s="406"/>
      <c r="T17" s="406"/>
      <c r="U17" s="406"/>
      <c r="V17" s="171"/>
      <c r="W17" s="9"/>
      <c r="X17" s="7"/>
      <c r="Y17" s="7"/>
      <c r="Z17" s="7"/>
      <c r="AA17" s="7"/>
      <c r="AF17" s="8"/>
      <c r="AG17" s="8"/>
      <c r="AH17" s="8"/>
      <c r="AI17" s="8"/>
      <c r="AJ17" s="8"/>
      <c r="AK17" s="8"/>
      <c r="AL17" s="8"/>
      <c r="AM17" s="8"/>
      <c r="AN17" s="8"/>
      <c r="AO17" s="8"/>
      <c r="AP17" s="8"/>
      <c r="AQ17" s="8"/>
      <c r="AR17" s="8"/>
      <c r="AS17" s="8"/>
      <c r="AT17" s="8"/>
      <c r="AU17" s="8"/>
      <c r="AV17" s="8"/>
      <c r="AW17" s="8"/>
      <c r="AX17" s="8"/>
      <c r="AY17" s="8"/>
      <c r="AZ17" s="8"/>
      <c r="BA17" s="8"/>
      <c r="BB17" s="8"/>
    </row>
    <row r="18" spans="1:54" ht="27.75" customHeight="1" x14ac:dyDescent="0.25">
      <c r="A18" s="404"/>
      <c r="B18" s="406"/>
      <c r="C18" s="406"/>
      <c r="D18" s="404"/>
      <c r="E18" s="408" t="s">
        <v>9</v>
      </c>
      <c r="F18" s="408"/>
      <c r="G18" s="408"/>
      <c r="H18" s="408"/>
      <c r="I18" s="408"/>
      <c r="J18" s="408" t="s">
        <v>10</v>
      </c>
      <c r="K18" s="408"/>
      <c r="L18" s="408"/>
      <c r="M18" s="408"/>
      <c r="N18" s="408"/>
      <c r="O18" s="408"/>
      <c r="P18" s="406"/>
      <c r="Q18" s="406"/>
      <c r="R18" s="406"/>
      <c r="S18" s="406"/>
      <c r="T18" s="406"/>
      <c r="U18" s="406"/>
      <c r="V18" s="9"/>
      <c r="W18" s="9"/>
      <c r="X18" s="7"/>
      <c r="Y18" s="7"/>
      <c r="Z18" s="7"/>
      <c r="AA18" s="7"/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8"/>
      <c r="AS18" s="8"/>
      <c r="AT18" s="8"/>
      <c r="AU18" s="8"/>
      <c r="AV18" s="8"/>
      <c r="AW18" s="8"/>
      <c r="AX18" s="8"/>
      <c r="AY18" s="8"/>
      <c r="AZ18" s="8"/>
      <c r="BA18" s="8"/>
      <c r="BB18" s="8"/>
    </row>
    <row r="19" spans="1:54" ht="81.75" customHeight="1" x14ac:dyDescent="0.25">
      <c r="A19" s="405"/>
      <c r="B19" s="406"/>
      <c r="C19" s="406"/>
      <c r="D19" s="405"/>
      <c r="E19" s="44" t="s">
        <v>2</v>
      </c>
      <c r="F19" s="44" t="s">
        <v>3</v>
      </c>
      <c r="G19" s="44" t="s">
        <v>52</v>
      </c>
      <c r="H19" s="44" t="s">
        <v>1</v>
      </c>
      <c r="I19" s="44" t="s">
        <v>13</v>
      </c>
      <c r="J19" s="45" t="s">
        <v>156</v>
      </c>
      <c r="K19" s="44" t="s">
        <v>2</v>
      </c>
      <c r="L19" s="44" t="s">
        <v>3</v>
      </c>
      <c r="M19" s="44" t="s">
        <v>52</v>
      </c>
      <c r="N19" s="44" t="s">
        <v>1</v>
      </c>
      <c r="O19" s="44" t="s">
        <v>13</v>
      </c>
      <c r="P19" s="44" t="s">
        <v>2</v>
      </c>
      <c r="Q19" s="44" t="s">
        <v>3</v>
      </c>
      <c r="R19" s="44" t="s">
        <v>52</v>
      </c>
      <c r="S19" s="44" t="s">
        <v>1</v>
      </c>
      <c r="T19" s="44" t="s">
        <v>13</v>
      </c>
      <c r="U19" s="406"/>
      <c r="V19" s="9"/>
      <c r="W19" s="9"/>
      <c r="X19" s="7"/>
      <c r="Y19" s="7"/>
      <c r="Z19" s="7"/>
      <c r="AA19" s="7"/>
    </row>
    <row r="20" spans="1:54" x14ac:dyDescent="0.25">
      <c r="A20" s="27">
        <v>1</v>
      </c>
      <c r="B20" s="27">
        <v>2</v>
      </c>
      <c r="C20" s="27">
        <v>3</v>
      </c>
      <c r="D20" s="184">
        <v>4</v>
      </c>
      <c r="E20" s="27">
        <f t="shared" ref="E20:U20" si="0">D20+1</f>
        <v>5</v>
      </c>
      <c r="F20" s="27">
        <f t="shared" si="0"/>
        <v>6</v>
      </c>
      <c r="G20" s="27">
        <f t="shared" si="0"/>
        <v>7</v>
      </c>
      <c r="H20" s="27">
        <f t="shared" si="0"/>
        <v>8</v>
      </c>
      <c r="I20" s="27">
        <f t="shared" si="0"/>
        <v>9</v>
      </c>
      <c r="J20" s="27">
        <f t="shared" si="0"/>
        <v>10</v>
      </c>
      <c r="K20" s="27">
        <f t="shared" si="0"/>
        <v>11</v>
      </c>
      <c r="L20" s="27">
        <f t="shared" si="0"/>
        <v>12</v>
      </c>
      <c r="M20" s="27">
        <f t="shared" si="0"/>
        <v>13</v>
      </c>
      <c r="N20" s="27">
        <f t="shared" si="0"/>
        <v>14</v>
      </c>
      <c r="O20" s="27">
        <f t="shared" si="0"/>
        <v>15</v>
      </c>
      <c r="P20" s="27">
        <f t="shared" si="0"/>
        <v>16</v>
      </c>
      <c r="Q20" s="27">
        <f t="shared" si="0"/>
        <v>17</v>
      </c>
      <c r="R20" s="27">
        <f t="shared" si="0"/>
        <v>18</v>
      </c>
      <c r="S20" s="27">
        <f t="shared" si="0"/>
        <v>19</v>
      </c>
      <c r="T20" s="27">
        <f t="shared" si="0"/>
        <v>20</v>
      </c>
      <c r="U20" s="27">
        <f t="shared" si="0"/>
        <v>21</v>
      </c>
      <c r="V20" s="7"/>
      <c r="W20" s="7"/>
      <c r="X20" s="7"/>
      <c r="Y20" s="7"/>
      <c r="Z20" s="7"/>
      <c r="AA20" s="7"/>
    </row>
    <row r="21" spans="1:54" x14ac:dyDescent="0.25">
      <c r="A21" s="27"/>
      <c r="B21" s="27"/>
      <c r="C21" s="27"/>
      <c r="D21" s="184"/>
      <c r="E21" s="27"/>
      <c r="F21" s="27"/>
      <c r="G21" s="27"/>
      <c r="H21" s="27"/>
      <c r="I21" s="27"/>
      <c r="J21" s="27"/>
      <c r="K21" s="27"/>
      <c r="L21" s="27"/>
      <c r="M21" s="27"/>
      <c r="N21" s="27"/>
      <c r="O21" s="27"/>
      <c r="P21" s="188"/>
      <c r="Q21" s="188"/>
      <c r="R21" s="188"/>
      <c r="S21" s="188"/>
      <c r="T21" s="188"/>
      <c r="U21" s="188"/>
      <c r="V21" s="7"/>
      <c r="W21" s="7"/>
      <c r="X21" s="7"/>
      <c r="Y21" s="7"/>
      <c r="Z21" s="7"/>
      <c r="AA21" s="7"/>
    </row>
    <row r="22" spans="1:54" s="1" customFormat="1" ht="24" customHeight="1" x14ac:dyDescent="0.25">
      <c r="A22" s="382" t="s">
        <v>76</v>
      </c>
      <c r="B22" s="383"/>
      <c r="C22" s="384"/>
      <c r="D22" s="177"/>
      <c r="E22" s="178"/>
      <c r="F22" s="178"/>
      <c r="G22" s="178"/>
      <c r="H22" s="179"/>
      <c r="I22" s="179"/>
      <c r="J22" s="179"/>
      <c r="K22" s="179"/>
      <c r="L22" s="179"/>
      <c r="M22" s="179"/>
      <c r="N22" s="179"/>
      <c r="O22" s="179"/>
      <c r="P22" s="190"/>
      <c r="Q22" s="190"/>
      <c r="R22" s="190"/>
      <c r="S22" s="190"/>
      <c r="T22" s="190"/>
      <c r="U22" s="43"/>
      <c r="V22" s="180"/>
      <c r="W22" s="180"/>
      <c r="X22" s="180"/>
      <c r="Y22" s="180"/>
      <c r="Z22" s="180"/>
      <c r="AA22" s="180"/>
      <c r="AB22" s="180"/>
      <c r="AC22" s="180"/>
      <c r="AD22" s="180"/>
      <c r="AE22" s="180"/>
    </row>
    <row r="23" spans="1:54" x14ac:dyDescent="0.25">
      <c r="A23" s="7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</row>
    <row r="24" spans="1:54" x14ac:dyDescent="0.25">
      <c r="A24" s="7"/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</row>
    <row r="25" spans="1:54" x14ac:dyDescent="0.25">
      <c r="A25" s="7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</row>
    <row r="26" spans="1:54" x14ac:dyDescent="0.25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</row>
    <row r="27" spans="1:54" x14ac:dyDescent="0.25">
      <c r="A27" s="7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</row>
    <row r="28" spans="1:54" x14ac:dyDescent="0.25">
      <c r="A28" s="7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</row>
  </sheetData>
  <customSheetViews>
    <customSheetView guid="{500C2F4F-1743-499A-A051-20565DBF52B2}" scale="80" showPageBreaks="1" printArea="1" view="pageBreakPreview">
      <selection activeCell="D33" sqref="D33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17">
    <mergeCell ref="A4:U4"/>
    <mergeCell ref="A7:U7"/>
    <mergeCell ref="A10:U10"/>
    <mergeCell ref="A5:U5"/>
    <mergeCell ref="A8:U8"/>
    <mergeCell ref="A22:C22"/>
    <mergeCell ref="A13:U13"/>
    <mergeCell ref="J18:O18"/>
    <mergeCell ref="D16:D19"/>
    <mergeCell ref="E16:O17"/>
    <mergeCell ref="P16:T18"/>
    <mergeCell ref="U16:U19"/>
    <mergeCell ref="A15:U15"/>
    <mergeCell ref="A16:A19"/>
    <mergeCell ref="B16:B19"/>
    <mergeCell ref="C16:C19"/>
    <mergeCell ref="E18:I18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S21"/>
  <sheetViews>
    <sheetView view="pageBreakPreview" zoomScale="70" zoomScaleNormal="60" zoomScaleSheetLayoutView="70" workbookViewId="0">
      <selection activeCell="E32" sqref="E32"/>
    </sheetView>
  </sheetViews>
  <sheetFormatPr defaultRowHeight="12" x14ac:dyDescent="0.2"/>
  <cols>
    <col min="1" max="1" width="10.125" style="139" customWidth="1"/>
    <col min="2" max="2" width="33.875" style="139" customWidth="1"/>
    <col min="3" max="3" width="17.25" style="139" customWidth="1"/>
    <col min="4" max="45" width="7.625" style="139" customWidth="1"/>
    <col min="46" max="16384" width="9" style="139"/>
  </cols>
  <sheetData>
    <row r="1" spans="1:45" ht="18.75" x14ac:dyDescent="0.2">
      <c r="AS1" s="24" t="s">
        <v>759</v>
      </c>
    </row>
    <row r="2" spans="1:45" ht="18.75" x14ac:dyDescent="0.3">
      <c r="J2" s="191"/>
      <c r="K2" s="441"/>
      <c r="L2" s="441"/>
      <c r="M2" s="441"/>
      <c r="N2" s="441"/>
      <c r="O2" s="191"/>
      <c r="AS2" s="29" t="s">
        <v>0</v>
      </c>
    </row>
    <row r="3" spans="1:45" ht="18.75" x14ac:dyDescent="0.3">
      <c r="J3" s="140"/>
      <c r="K3" s="140"/>
      <c r="L3" s="140"/>
      <c r="M3" s="140"/>
      <c r="N3" s="140"/>
      <c r="O3" s="140"/>
      <c r="AS3" s="29" t="s">
        <v>792</v>
      </c>
    </row>
    <row r="4" spans="1:45" s="8" customFormat="1" ht="18.75" x14ac:dyDescent="0.3">
      <c r="A4" s="376" t="s">
        <v>785</v>
      </c>
      <c r="B4" s="376"/>
      <c r="C4" s="376"/>
      <c r="D4" s="376"/>
      <c r="E4" s="376"/>
      <c r="F4" s="376"/>
      <c r="G4" s="376"/>
      <c r="H4" s="376"/>
      <c r="I4" s="376"/>
      <c r="J4" s="376"/>
      <c r="K4" s="376"/>
      <c r="L4" s="376"/>
      <c r="M4" s="376"/>
      <c r="N4" s="376"/>
      <c r="O4" s="376"/>
      <c r="P4" s="376"/>
      <c r="Q4" s="376"/>
      <c r="R4" s="376"/>
      <c r="S4" s="376"/>
      <c r="T4" s="376"/>
      <c r="U4" s="376"/>
      <c r="V4" s="376"/>
      <c r="W4" s="376"/>
      <c r="X4" s="376"/>
      <c r="Y4" s="376"/>
      <c r="Z4" s="376"/>
      <c r="AA4" s="376"/>
      <c r="AB4" s="376"/>
      <c r="AC4" s="376"/>
      <c r="AD4" s="376"/>
      <c r="AE4" s="376"/>
      <c r="AF4" s="376"/>
      <c r="AG4" s="376"/>
      <c r="AH4" s="376"/>
      <c r="AI4" s="376"/>
      <c r="AJ4" s="376"/>
      <c r="AK4" s="376"/>
      <c r="AL4" s="376"/>
      <c r="AM4" s="376"/>
      <c r="AN4" s="376"/>
      <c r="AO4" s="376"/>
      <c r="AP4" s="376"/>
      <c r="AQ4" s="376"/>
      <c r="AR4" s="376"/>
      <c r="AS4" s="376"/>
    </row>
    <row r="5" spans="1:45" s="8" customFormat="1" ht="18.75" customHeight="1" x14ac:dyDescent="0.3">
      <c r="A5" s="369" t="s">
        <v>63</v>
      </c>
      <c r="B5" s="369"/>
      <c r="C5" s="369"/>
      <c r="D5" s="369"/>
      <c r="E5" s="369"/>
      <c r="F5" s="369"/>
      <c r="G5" s="369"/>
      <c r="H5" s="369"/>
      <c r="I5" s="369"/>
      <c r="J5" s="369"/>
      <c r="K5" s="369"/>
      <c r="L5" s="369"/>
      <c r="M5" s="369"/>
      <c r="N5" s="369"/>
      <c r="O5" s="369"/>
      <c r="P5" s="369"/>
      <c r="Q5" s="369"/>
      <c r="R5" s="369"/>
      <c r="S5" s="369"/>
      <c r="T5" s="369"/>
      <c r="U5" s="369"/>
      <c r="V5" s="369"/>
      <c r="W5" s="369"/>
      <c r="X5" s="369"/>
      <c r="Y5" s="369"/>
      <c r="Z5" s="369"/>
      <c r="AA5" s="369"/>
      <c r="AB5" s="369"/>
      <c r="AC5" s="369"/>
      <c r="AD5" s="369"/>
      <c r="AE5" s="369"/>
      <c r="AF5" s="369"/>
      <c r="AG5" s="369"/>
      <c r="AH5" s="369"/>
      <c r="AI5" s="369"/>
      <c r="AJ5" s="369"/>
      <c r="AK5" s="369"/>
      <c r="AL5" s="369"/>
      <c r="AM5" s="369"/>
      <c r="AN5" s="369"/>
      <c r="AO5" s="369"/>
      <c r="AP5" s="369"/>
      <c r="AQ5" s="369"/>
      <c r="AR5" s="369"/>
      <c r="AS5" s="369"/>
    </row>
    <row r="6" spans="1:45" s="8" customFormat="1" ht="18.75" x14ac:dyDescent="0.3">
      <c r="A6" s="160"/>
      <c r="B6" s="160"/>
      <c r="C6" s="160"/>
      <c r="D6" s="160"/>
      <c r="E6" s="160"/>
      <c r="F6" s="160"/>
      <c r="G6" s="160"/>
      <c r="H6" s="160"/>
      <c r="I6" s="160"/>
      <c r="J6" s="160"/>
      <c r="K6" s="160"/>
      <c r="L6" s="160"/>
      <c r="M6" s="160"/>
      <c r="N6" s="160"/>
      <c r="O6" s="160"/>
      <c r="P6" s="160"/>
      <c r="Q6" s="160"/>
      <c r="R6" s="160"/>
      <c r="S6" s="160"/>
      <c r="T6" s="160"/>
      <c r="U6" s="160"/>
      <c r="V6" s="160"/>
      <c r="W6" s="160"/>
      <c r="X6" s="160"/>
      <c r="Y6" s="160"/>
      <c r="Z6" s="160"/>
      <c r="AA6" s="160"/>
    </row>
    <row r="7" spans="1:45" s="8" customFormat="1" ht="18.75" customHeight="1" x14ac:dyDescent="0.3">
      <c r="A7" s="369" t="s">
        <v>796</v>
      </c>
      <c r="B7" s="369"/>
      <c r="C7" s="369"/>
      <c r="D7" s="369"/>
      <c r="E7" s="369"/>
      <c r="F7" s="369"/>
      <c r="G7" s="369"/>
      <c r="H7" s="369"/>
      <c r="I7" s="369"/>
      <c r="J7" s="369"/>
      <c r="K7" s="369"/>
      <c r="L7" s="369"/>
      <c r="M7" s="369"/>
      <c r="N7" s="369"/>
      <c r="O7" s="369"/>
      <c r="P7" s="369"/>
      <c r="Q7" s="369"/>
      <c r="R7" s="369"/>
      <c r="S7" s="369"/>
      <c r="T7" s="369"/>
      <c r="U7" s="369"/>
      <c r="V7" s="369"/>
      <c r="W7" s="369"/>
      <c r="X7" s="369"/>
      <c r="Y7" s="369"/>
      <c r="Z7" s="369"/>
      <c r="AA7" s="369"/>
      <c r="AB7" s="369"/>
      <c r="AC7" s="369"/>
      <c r="AD7" s="369"/>
      <c r="AE7" s="369"/>
      <c r="AF7" s="369"/>
      <c r="AG7" s="369"/>
      <c r="AH7" s="369"/>
      <c r="AI7" s="369"/>
      <c r="AJ7" s="369"/>
      <c r="AK7" s="369"/>
      <c r="AL7" s="369"/>
      <c r="AM7" s="369"/>
      <c r="AN7" s="369"/>
      <c r="AO7" s="369"/>
      <c r="AP7" s="369"/>
      <c r="AQ7" s="369"/>
      <c r="AR7" s="369"/>
      <c r="AS7" s="369"/>
    </row>
    <row r="8" spans="1:45" s="5" customFormat="1" ht="15.75" x14ac:dyDescent="0.25">
      <c r="A8" s="372" t="s">
        <v>803</v>
      </c>
      <c r="B8" s="372"/>
      <c r="C8" s="372"/>
      <c r="D8" s="372"/>
      <c r="E8" s="372"/>
      <c r="F8" s="372"/>
      <c r="G8" s="372"/>
      <c r="H8" s="372"/>
      <c r="I8" s="372"/>
      <c r="J8" s="372"/>
      <c r="K8" s="372"/>
      <c r="L8" s="372"/>
      <c r="M8" s="372"/>
      <c r="N8" s="372"/>
      <c r="O8" s="372"/>
      <c r="P8" s="372"/>
      <c r="Q8" s="372"/>
      <c r="R8" s="372"/>
      <c r="S8" s="372"/>
      <c r="T8" s="372"/>
      <c r="U8" s="372"/>
      <c r="V8" s="372"/>
      <c r="W8" s="372"/>
      <c r="X8" s="372"/>
      <c r="Y8" s="372"/>
      <c r="Z8" s="372"/>
      <c r="AA8" s="372"/>
      <c r="AB8" s="372"/>
      <c r="AC8" s="372"/>
      <c r="AD8" s="372"/>
      <c r="AE8" s="372"/>
      <c r="AF8" s="372"/>
      <c r="AG8" s="372"/>
      <c r="AH8" s="372"/>
      <c r="AI8" s="372"/>
      <c r="AJ8" s="372"/>
      <c r="AK8" s="372"/>
      <c r="AL8" s="372"/>
      <c r="AM8" s="372"/>
      <c r="AN8" s="372"/>
      <c r="AO8" s="372"/>
      <c r="AP8" s="372"/>
      <c r="AQ8" s="372"/>
      <c r="AR8" s="372"/>
      <c r="AS8" s="372"/>
    </row>
    <row r="9" spans="1:45" s="5" customFormat="1" ht="15.75" x14ac:dyDescent="0.25">
      <c r="A9" s="150"/>
      <c r="B9" s="150"/>
      <c r="C9" s="150"/>
      <c r="D9" s="150"/>
      <c r="E9" s="150"/>
      <c r="F9" s="150"/>
      <c r="G9" s="150"/>
      <c r="H9" s="150"/>
      <c r="I9" s="150"/>
      <c r="J9" s="150"/>
      <c r="K9" s="150"/>
      <c r="L9" s="150"/>
      <c r="M9" s="150"/>
      <c r="N9" s="150"/>
      <c r="O9" s="150"/>
      <c r="P9" s="150"/>
      <c r="Q9" s="150"/>
      <c r="R9" s="150"/>
      <c r="S9" s="150"/>
      <c r="T9" s="150"/>
      <c r="U9" s="150"/>
      <c r="V9" s="150"/>
      <c r="W9" s="150"/>
      <c r="X9" s="150"/>
      <c r="Y9" s="150"/>
      <c r="Z9" s="150"/>
      <c r="AA9" s="150"/>
    </row>
    <row r="10" spans="1:45" s="5" customFormat="1" ht="18.75" x14ac:dyDescent="0.3">
      <c r="A10" s="370" t="s">
        <v>20</v>
      </c>
      <c r="B10" s="370"/>
      <c r="C10" s="370"/>
      <c r="D10" s="370"/>
      <c r="E10" s="370"/>
      <c r="F10" s="370"/>
      <c r="G10" s="370"/>
      <c r="H10" s="370"/>
      <c r="I10" s="370"/>
      <c r="J10" s="370"/>
      <c r="K10" s="370"/>
      <c r="L10" s="370"/>
      <c r="M10" s="370"/>
      <c r="N10" s="370"/>
      <c r="O10" s="370"/>
      <c r="P10" s="370"/>
      <c r="Q10" s="370"/>
      <c r="R10" s="370"/>
      <c r="S10" s="370"/>
      <c r="T10" s="370"/>
      <c r="U10" s="370"/>
      <c r="V10" s="370"/>
      <c r="W10" s="370"/>
      <c r="X10" s="370"/>
      <c r="Y10" s="370"/>
      <c r="Z10" s="370"/>
      <c r="AA10" s="370"/>
      <c r="AB10" s="370"/>
      <c r="AC10" s="370"/>
      <c r="AD10" s="370"/>
      <c r="AE10" s="370"/>
      <c r="AF10" s="370"/>
      <c r="AG10" s="370"/>
      <c r="AH10" s="370"/>
      <c r="AI10" s="370"/>
      <c r="AJ10" s="370"/>
      <c r="AK10" s="370"/>
      <c r="AL10" s="370"/>
      <c r="AM10" s="370"/>
      <c r="AN10" s="370"/>
      <c r="AO10" s="370"/>
      <c r="AP10" s="370"/>
      <c r="AQ10" s="370"/>
      <c r="AR10" s="370"/>
      <c r="AS10" s="370"/>
    </row>
    <row r="11" spans="1:45" s="5" customFormat="1" ht="18.75" x14ac:dyDescent="0.3">
      <c r="AA11" s="29"/>
    </row>
    <row r="12" spans="1:45" s="5" customFormat="1" ht="18.75" x14ac:dyDescent="0.25">
      <c r="A12" s="365" t="s">
        <v>53</v>
      </c>
      <c r="B12" s="365"/>
      <c r="C12" s="365"/>
      <c r="D12" s="365"/>
      <c r="E12" s="365"/>
      <c r="F12" s="365"/>
      <c r="G12" s="365"/>
      <c r="H12" s="365"/>
      <c r="I12" s="365"/>
      <c r="J12" s="365"/>
      <c r="K12" s="365"/>
      <c r="L12" s="365"/>
      <c r="M12" s="365"/>
      <c r="N12" s="365"/>
      <c r="O12" s="365"/>
      <c r="P12" s="365"/>
      <c r="Q12" s="365"/>
      <c r="R12" s="365"/>
      <c r="S12" s="365"/>
      <c r="T12" s="365"/>
      <c r="U12" s="365"/>
      <c r="V12" s="365"/>
      <c r="W12" s="365"/>
      <c r="X12" s="365"/>
      <c r="Y12" s="365"/>
      <c r="Z12" s="365"/>
      <c r="AA12" s="365"/>
      <c r="AB12" s="365"/>
      <c r="AC12" s="365"/>
      <c r="AD12" s="365"/>
      <c r="AE12" s="365"/>
      <c r="AF12" s="365"/>
      <c r="AG12" s="365"/>
      <c r="AH12" s="365"/>
      <c r="AI12" s="365"/>
      <c r="AJ12" s="365"/>
      <c r="AK12" s="365"/>
      <c r="AL12" s="365"/>
      <c r="AM12" s="365"/>
      <c r="AN12" s="365"/>
      <c r="AO12" s="365"/>
      <c r="AP12" s="365"/>
      <c r="AQ12" s="365"/>
      <c r="AR12" s="365"/>
      <c r="AS12" s="365"/>
    </row>
    <row r="13" spans="1:45" s="5" customFormat="1" ht="15.75" x14ac:dyDescent="0.25">
      <c r="A13" s="372" t="s">
        <v>802</v>
      </c>
      <c r="B13" s="372"/>
      <c r="C13" s="372"/>
      <c r="D13" s="372"/>
      <c r="E13" s="372"/>
      <c r="F13" s="372"/>
      <c r="G13" s="372"/>
      <c r="H13" s="372"/>
      <c r="I13" s="372"/>
      <c r="J13" s="372"/>
      <c r="K13" s="372"/>
      <c r="L13" s="372"/>
      <c r="M13" s="372"/>
      <c r="N13" s="372"/>
      <c r="O13" s="372"/>
      <c r="P13" s="372"/>
      <c r="Q13" s="372"/>
      <c r="R13" s="372"/>
      <c r="S13" s="372"/>
      <c r="T13" s="372"/>
      <c r="U13" s="372"/>
      <c r="V13" s="372"/>
      <c r="W13" s="372"/>
      <c r="X13" s="372"/>
      <c r="Y13" s="372"/>
      <c r="Z13" s="372"/>
      <c r="AA13" s="372"/>
      <c r="AB13" s="372"/>
      <c r="AC13" s="372"/>
      <c r="AD13" s="372"/>
      <c r="AE13" s="372"/>
      <c r="AF13" s="372"/>
      <c r="AG13" s="372"/>
      <c r="AH13" s="372"/>
      <c r="AI13" s="372"/>
      <c r="AJ13" s="372"/>
      <c r="AK13" s="372"/>
      <c r="AL13" s="372"/>
      <c r="AM13" s="372"/>
      <c r="AN13" s="372"/>
      <c r="AO13" s="372"/>
      <c r="AP13" s="372"/>
      <c r="AQ13" s="372"/>
      <c r="AR13" s="372"/>
      <c r="AS13" s="372"/>
    </row>
    <row r="14" spans="1:45" s="140" customFormat="1" ht="15.75" customHeight="1" x14ac:dyDescent="0.2">
      <c r="A14" s="439"/>
      <c r="B14" s="439"/>
      <c r="C14" s="439"/>
      <c r="D14" s="439"/>
      <c r="E14" s="439"/>
      <c r="F14" s="439"/>
      <c r="G14" s="439"/>
      <c r="H14" s="439"/>
      <c r="I14" s="439"/>
      <c r="J14" s="439"/>
      <c r="K14" s="439"/>
      <c r="L14" s="439"/>
      <c r="M14" s="439"/>
      <c r="N14" s="439"/>
      <c r="O14" s="439"/>
      <c r="P14" s="439"/>
      <c r="Q14" s="439"/>
      <c r="R14" s="439"/>
      <c r="S14" s="439"/>
      <c r="T14" s="439"/>
      <c r="U14" s="439"/>
      <c r="V14" s="439"/>
      <c r="W14" s="439"/>
      <c r="X14" s="439"/>
      <c r="Y14" s="439"/>
      <c r="Z14" s="439"/>
      <c r="AA14" s="439"/>
      <c r="AB14" s="439"/>
      <c r="AC14" s="439"/>
      <c r="AD14" s="439"/>
      <c r="AE14" s="439"/>
      <c r="AF14" s="439"/>
      <c r="AG14" s="439"/>
      <c r="AH14" s="439"/>
      <c r="AI14" s="439"/>
      <c r="AJ14" s="439"/>
      <c r="AK14" s="439"/>
      <c r="AL14" s="439"/>
      <c r="AM14" s="439"/>
      <c r="AN14" s="439"/>
      <c r="AO14" s="439"/>
      <c r="AP14" s="439"/>
      <c r="AQ14" s="439"/>
      <c r="AR14" s="439"/>
      <c r="AS14" s="439"/>
    </row>
    <row r="15" spans="1:45" s="141" customFormat="1" ht="63" customHeight="1" x14ac:dyDescent="0.25">
      <c r="A15" s="440" t="s">
        <v>64</v>
      </c>
      <c r="B15" s="438" t="s">
        <v>18</v>
      </c>
      <c r="C15" s="438" t="s">
        <v>5</v>
      </c>
      <c r="D15" s="438" t="s">
        <v>790</v>
      </c>
      <c r="E15" s="438"/>
      <c r="F15" s="438"/>
      <c r="G15" s="438"/>
      <c r="H15" s="438"/>
      <c r="I15" s="438"/>
      <c r="J15" s="438"/>
      <c r="K15" s="438"/>
      <c r="L15" s="438"/>
      <c r="M15" s="438"/>
      <c r="N15" s="438"/>
      <c r="O15" s="438"/>
      <c r="P15" s="438"/>
      <c r="Q15" s="438"/>
      <c r="R15" s="438"/>
      <c r="S15" s="438"/>
      <c r="T15" s="438"/>
      <c r="U15" s="438"/>
      <c r="V15" s="438"/>
      <c r="W15" s="438"/>
      <c r="X15" s="438"/>
      <c r="Y15" s="438"/>
      <c r="Z15" s="438"/>
      <c r="AA15" s="438"/>
      <c r="AB15" s="438"/>
      <c r="AC15" s="438"/>
      <c r="AD15" s="438"/>
      <c r="AE15" s="438"/>
      <c r="AF15" s="438"/>
      <c r="AG15" s="438"/>
      <c r="AH15" s="438"/>
      <c r="AI15" s="438"/>
      <c r="AJ15" s="438"/>
      <c r="AK15" s="438"/>
      <c r="AL15" s="438"/>
      <c r="AM15" s="438"/>
      <c r="AN15" s="438"/>
      <c r="AO15" s="438"/>
      <c r="AP15" s="438"/>
      <c r="AQ15" s="438"/>
      <c r="AR15" s="438"/>
      <c r="AS15" s="438"/>
    </row>
    <row r="16" spans="1:45" ht="87.75" customHeight="1" x14ac:dyDescent="0.2">
      <c r="A16" s="440"/>
      <c r="B16" s="438"/>
      <c r="C16" s="438"/>
      <c r="D16" s="438" t="s">
        <v>763</v>
      </c>
      <c r="E16" s="438"/>
      <c r="F16" s="438"/>
      <c r="G16" s="438"/>
      <c r="H16" s="438"/>
      <c r="I16" s="438"/>
      <c r="J16" s="438" t="s">
        <v>764</v>
      </c>
      <c r="K16" s="438"/>
      <c r="L16" s="438"/>
      <c r="M16" s="438"/>
      <c r="N16" s="438"/>
      <c r="O16" s="438"/>
      <c r="P16" s="438" t="s">
        <v>765</v>
      </c>
      <c r="Q16" s="438"/>
      <c r="R16" s="438"/>
      <c r="S16" s="438"/>
      <c r="T16" s="438"/>
      <c r="U16" s="438"/>
      <c r="V16" s="438" t="s">
        <v>766</v>
      </c>
      <c r="W16" s="438"/>
      <c r="X16" s="438"/>
      <c r="Y16" s="438"/>
      <c r="Z16" s="438"/>
      <c r="AA16" s="438"/>
      <c r="AB16" s="438" t="s">
        <v>767</v>
      </c>
      <c r="AC16" s="438"/>
      <c r="AD16" s="438"/>
      <c r="AE16" s="438"/>
      <c r="AF16" s="438"/>
      <c r="AG16" s="438"/>
      <c r="AH16" s="438" t="s">
        <v>768</v>
      </c>
      <c r="AI16" s="438"/>
      <c r="AJ16" s="438"/>
      <c r="AK16" s="438"/>
      <c r="AL16" s="438"/>
      <c r="AM16" s="438"/>
      <c r="AN16" s="438" t="s">
        <v>769</v>
      </c>
      <c r="AO16" s="438"/>
      <c r="AP16" s="438"/>
      <c r="AQ16" s="438"/>
      <c r="AR16" s="438"/>
      <c r="AS16" s="438"/>
    </row>
    <row r="17" spans="1:45" s="142" customFormat="1" ht="108.75" customHeight="1" x14ac:dyDescent="0.2">
      <c r="A17" s="440"/>
      <c r="B17" s="438"/>
      <c r="C17" s="438"/>
      <c r="D17" s="437" t="s">
        <v>770</v>
      </c>
      <c r="E17" s="437"/>
      <c r="F17" s="437" t="s">
        <v>770</v>
      </c>
      <c r="G17" s="437"/>
      <c r="H17" s="437" t="s">
        <v>771</v>
      </c>
      <c r="I17" s="437"/>
      <c r="J17" s="437" t="s">
        <v>770</v>
      </c>
      <c r="K17" s="437"/>
      <c r="L17" s="437" t="s">
        <v>770</v>
      </c>
      <c r="M17" s="437"/>
      <c r="N17" s="437" t="s">
        <v>771</v>
      </c>
      <c r="O17" s="437"/>
      <c r="P17" s="437" t="s">
        <v>770</v>
      </c>
      <c r="Q17" s="437"/>
      <c r="R17" s="437" t="s">
        <v>770</v>
      </c>
      <c r="S17" s="437"/>
      <c r="T17" s="437" t="s">
        <v>771</v>
      </c>
      <c r="U17" s="437"/>
      <c r="V17" s="437" t="s">
        <v>770</v>
      </c>
      <c r="W17" s="437"/>
      <c r="X17" s="437" t="s">
        <v>770</v>
      </c>
      <c r="Y17" s="437"/>
      <c r="Z17" s="437" t="s">
        <v>771</v>
      </c>
      <c r="AA17" s="437"/>
      <c r="AB17" s="437" t="s">
        <v>770</v>
      </c>
      <c r="AC17" s="437"/>
      <c r="AD17" s="437" t="s">
        <v>770</v>
      </c>
      <c r="AE17" s="437"/>
      <c r="AF17" s="437" t="s">
        <v>771</v>
      </c>
      <c r="AG17" s="437"/>
      <c r="AH17" s="437" t="s">
        <v>770</v>
      </c>
      <c r="AI17" s="437"/>
      <c r="AJ17" s="437" t="s">
        <v>770</v>
      </c>
      <c r="AK17" s="437"/>
      <c r="AL17" s="437" t="s">
        <v>771</v>
      </c>
      <c r="AM17" s="437"/>
      <c r="AN17" s="437" t="s">
        <v>770</v>
      </c>
      <c r="AO17" s="437"/>
      <c r="AP17" s="437" t="s">
        <v>770</v>
      </c>
      <c r="AQ17" s="437"/>
      <c r="AR17" s="437" t="s">
        <v>771</v>
      </c>
      <c r="AS17" s="437"/>
    </row>
    <row r="18" spans="1:45" ht="36" customHeight="1" x14ac:dyDescent="0.2">
      <c r="A18" s="440"/>
      <c r="B18" s="438"/>
      <c r="C18" s="438"/>
      <c r="D18" s="143" t="s">
        <v>9</v>
      </c>
      <c r="E18" s="144" t="s">
        <v>10</v>
      </c>
      <c r="F18" s="143" t="s">
        <v>9</v>
      </c>
      <c r="G18" s="144" t="s">
        <v>10</v>
      </c>
      <c r="H18" s="143" t="s">
        <v>9</v>
      </c>
      <c r="I18" s="144" t="s">
        <v>10</v>
      </c>
      <c r="J18" s="143" t="s">
        <v>9</v>
      </c>
      <c r="K18" s="144" t="s">
        <v>10</v>
      </c>
      <c r="L18" s="143" t="s">
        <v>9</v>
      </c>
      <c r="M18" s="144" t="s">
        <v>10</v>
      </c>
      <c r="N18" s="143" t="s">
        <v>9</v>
      </c>
      <c r="O18" s="144" t="s">
        <v>10</v>
      </c>
      <c r="P18" s="143" t="s">
        <v>9</v>
      </c>
      <c r="Q18" s="144" t="s">
        <v>10</v>
      </c>
      <c r="R18" s="143" t="s">
        <v>9</v>
      </c>
      <c r="S18" s="144" t="s">
        <v>10</v>
      </c>
      <c r="T18" s="143" t="s">
        <v>9</v>
      </c>
      <c r="U18" s="144" t="s">
        <v>10</v>
      </c>
      <c r="V18" s="143" t="s">
        <v>9</v>
      </c>
      <c r="W18" s="144" t="s">
        <v>10</v>
      </c>
      <c r="X18" s="143" t="s">
        <v>9</v>
      </c>
      <c r="Y18" s="144" t="s">
        <v>10</v>
      </c>
      <c r="Z18" s="143" t="s">
        <v>9</v>
      </c>
      <c r="AA18" s="144" t="s">
        <v>10</v>
      </c>
      <c r="AB18" s="143" t="s">
        <v>9</v>
      </c>
      <c r="AC18" s="144" t="s">
        <v>10</v>
      </c>
      <c r="AD18" s="143" t="s">
        <v>9</v>
      </c>
      <c r="AE18" s="144" t="s">
        <v>10</v>
      </c>
      <c r="AF18" s="143" t="s">
        <v>9</v>
      </c>
      <c r="AG18" s="144" t="s">
        <v>10</v>
      </c>
      <c r="AH18" s="143" t="s">
        <v>9</v>
      </c>
      <c r="AI18" s="144" t="s">
        <v>10</v>
      </c>
      <c r="AJ18" s="143" t="s">
        <v>9</v>
      </c>
      <c r="AK18" s="144" t="s">
        <v>10</v>
      </c>
      <c r="AL18" s="143" t="s">
        <v>9</v>
      </c>
      <c r="AM18" s="144" t="s">
        <v>10</v>
      </c>
      <c r="AN18" s="143" t="s">
        <v>9</v>
      </c>
      <c r="AO18" s="144" t="s">
        <v>10</v>
      </c>
      <c r="AP18" s="143" t="s">
        <v>9</v>
      </c>
      <c r="AQ18" s="144" t="s">
        <v>10</v>
      </c>
      <c r="AR18" s="143" t="s">
        <v>9</v>
      </c>
      <c r="AS18" s="144" t="s">
        <v>10</v>
      </c>
    </row>
    <row r="19" spans="1:45" s="149" customFormat="1" ht="15.75" x14ac:dyDescent="0.25">
      <c r="A19" s="147">
        <v>1</v>
      </c>
      <c r="B19" s="146">
        <v>2</v>
      </c>
      <c r="C19" s="147">
        <v>3</v>
      </c>
      <c r="D19" s="193" t="s">
        <v>26</v>
      </c>
      <c r="E19" s="193" t="s">
        <v>27</v>
      </c>
      <c r="F19" s="193" t="s">
        <v>772</v>
      </c>
      <c r="G19" s="193" t="s">
        <v>773</v>
      </c>
      <c r="H19" s="193" t="s">
        <v>774</v>
      </c>
      <c r="I19" s="193" t="s">
        <v>774</v>
      </c>
      <c r="J19" s="193" t="s">
        <v>28</v>
      </c>
      <c r="K19" s="193" t="s">
        <v>29</v>
      </c>
      <c r="L19" s="193" t="s">
        <v>30</v>
      </c>
      <c r="M19" s="193" t="s">
        <v>31</v>
      </c>
      <c r="N19" s="193" t="s">
        <v>775</v>
      </c>
      <c r="O19" s="193" t="s">
        <v>775</v>
      </c>
      <c r="P19" s="193" t="s">
        <v>32</v>
      </c>
      <c r="Q19" s="193" t="s">
        <v>33</v>
      </c>
      <c r="R19" s="193" t="s">
        <v>34</v>
      </c>
      <c r="S19" s="193" t="s">
        <v>35</v>
      </c>
      <c r="T19" s="193" t="s">
        <v>776</v>
      </c>
      <c r="U19" s="193" t="s">
        <v>776</v>
      </c>
      <c r="V19" s="193" t="s">
        <v>36</v>
      </c>
      <c r="W19" s="193" t="s">
        <v>37</v>
      </c>
      <c r="X19" s="193" t="s">
        <v>38</v>
      </c>
      <c r="Y19" s="193" t="s">
        <v>39</v>
      </c>
      <c r="Z19" s="193" t="s">
        <v>777</v>
      </c>
      <c r="AA19" s="193" t="s">
        <v>777</v>
      </c>
      <c r="AB19" s="193" t="s">
        <v>40</v>
      </c>
      <c r="AC19" s="193" t="s">
        <v>41</v>
      </c>
      <c r="AD19" s="193" t="s">
        <v>42</v>
      </c>
      <c r="AE19" s="193" t="s">
        <v>43</v>
      </c>
      <c r="AF19" s="193" t="s">
        <v>778</v>
      </c>
      <c r="AG19" s="193" t="s">
        <v>778</v>
      </c>
      <c r="AH19" s="193" t="s">
        <v>44</v>
      </c>
      <c r="AI19" s="193" t="s">
        <v>45</v>
      </c>
      <c r="AJ19" s="193" t="s">
        <v>46</v>
      </c>
      <c r="AK19" s="193" t="s">
        <v>47</v>
      </c>
      <c r="AL19" s="193" t="s">
        <v>779</v>
      </c>
      <c r="AM19" s="193" t="s">
        <v>779</v>
      </c>
      <c r="AN19" s="193" t="s">
        <v>48</v>
      </c>
      <c r="AO19" s="193" t="s">
        <v>49</v>
      </c>
      <c r="AP19" s="193" t="s">
        <v>50</v>
      </c>
      <c r="AQ19" s="193" t="s">
        <v>51</v>
      </c>
      <c r="AR19" s="193" t="s">
        <v>780</v>
      </c>
      <c r="AS19" s="193" t="s">
        <v>780</v>
      </c>
    </row>
    <row r="20" spans="1:45" s="149" customFormat="1" ht="15.75" x14ac:dyDescent="0.25">
      <c r="A20" s="147"/>
      <c r="B20" s="146"/>
      <c r="C20" s="147"/>
      <c r="D20" s="193"/>
      <c r="E20" s="193"/>
      <c r="F20" s="193"/>
      <c r="G20" s="193"/>
      <c r="H20" s="193"/>
      <c r="I20" s="193"/>
      <c r="J20" s="193"/>
      <c r="K20" s="193"/>
      <c r="L20" s="193"/>
      <c r="M20" s="193"/>
      <c r="N20" s="193"/>
      <c r="O20" s="193"/>
      <c r="P20" s="193"/>
      <c r="Q20" s="193"/>
      <c r="R20" s="193"/>
      <c r="S20" s="193"/>
      <c r="T20" s="193"/>
      <c r="U20" s="193"/>
      <c r="V20" s="193"/>
      <c r="W20" s="193"/>
      <c r="X20" s="193"/>
      <c r="Y20" s="193"/>
      <c r="Z20" s="193"/>
      <c r="AA20" s="193"/>
      <c r="AB20" s="193"/>
      <c r="AC20" s="193"/>
      <c r="AD20" s="193"/>
      <c r="AE20" s="193"/>
      <c r="AF20" s="193"/>
      <c r="AG20" s="193"/>
      <c r="AH20" s="193"/>
      <c r="AI20" s="193"/>
      <c r="AJ20" s="193"/>
      <c r="AK20" s="193"/>
      <c r="AL20" s="193"/>
      <c r="AM20" s="193"/>
      <c r="AN20" s="193"/>
      <c r="AO20" s="193"/>
      <c r="AP20" s="193"/>
      <c r="AQ20" s="193"/>
      <c r="AR20" s="193"/>
      <c r="AS20" s="193"/>
    </row>
    <row r="21" spans="1:45" s="149" customFormat="1" ht="15.75" x14ac:dyDescent="0.25">
      <c r="A21" s="145"/>
      <c r="B21" s="194"/>
      <c r="C21" s="146"/>
      <c r="D21" s="146"/>
      <c r="E21" s="147"/>
      <c r="F21" s="147"/>
      <c r="G21" s="147"/>
      <c r="H21" s="147"/>
      <c r="I21" s="146"/>
      <c r="J21" s="148"/>
      <c r="K21" s="148"/>
      <c r="L21" s="148"/>
      <c r="M21" s="148"/>
      <c r="N21" s="148"/>
      <c r="O21" s="148"/>
      <c r="P21" s="148"/>
      <c r="Q21" s="148"/>
      <c r="R21" s="148"/>
      <c r="S21" s="148"/>
      <c r="T21" s="148"/>
      <c r="U21" s="148"/>
      <c r="V21" s="148"/>
      <c r="W21" s="148"/>
      <c r="X21" s="148"/>
      <c r="Y21" s="148"/>
      <c r="Z21" s="148"/>
      <c r="AA21" s="148"/>
      <c r="AB21" s="148"/>
      <c r="AC21" s="148"/>
      <c r="AD21" s="148"/>
      <c r="AE21" s="148"/>
      <c r="AF21" s="148"/>
      <c r="AG21" s="148"/>
      <c r="AH21" s="148"/>
      <c r="AI21" s="148"/>
      <c r="AJ21" s="148"/>
      <c r="AK21" s="148"/>
      <c r="AL21" s="148"/>
      <c r="AM21" s="148"/>
      <c r="AN21" s="148"/>
      <c r="AO21" s="148"/>
      <c r="AP21" s="148"/>
      <c r="AQ21" s="148"/>
      <c r="AR21" s="148"/>
      <c r="AS21" s="148"/>
    </row>
  </sheetData>
  <customSheetViews>
    <customSheetView guid="{500C2F4F-1743-499A-A051-20565DBF52B2}" scale="70" showPageBreaks="1" printArea="1" view="pageBreakPreview">
      <selection activeCell="E32" sqref="E32"/>
      <pageMargins left="0.78740157480314965" right="0.39370078740157483" top="0.78740157480314965" bottom="0.78740157480314965" header="0.31496062992125984" footer="0.31496062992125984"/>
      <pageSetup paperSize="9" scale="80" orientation="landscape" r:id="rId1"/>
    </customSheetView>
  </customSheetViews>
  <mergeCells count="42">
    <mergeCell ref="A8:AS8"/>
    <mergeCell ref="K2:L2"/>
    <mergeCell ref="M2:N2"/>
    <mergeCell ref="A4:AS4"/>
    <mergeCell ref="A5:AS5"/>
    <mergeCell ref="A7:AS7"/>
    <mergeCell ref="A10:AS10"/>
    <mergeCell ref="A12:AS12"/>
    <mergeCell ref="A13:AS13"/>
    <mergeCell ref="A14:AS14"/>
    <mergeCell ref="A15:A18"/>
    <mergeCell ref="B15:B18"/>
    <mergeCell ref="C15:C18"/>
    <mergeCell ref="D15:AS15"/>
    <mergeCell ref="D16:I16"/>
    <mergeCell ref="J16:O16"/>
    <mergeCell ref="AN16:AS16"/>
    <mergeCell ref="D17:E17"/>
    <mergeCell ref="F17:G17"/>
    <mergeCell ref="H17:I17"/>
    <mergeCell ref="J17:K17"/>
    <mergeCell ref="L17:M17"/>
    <mergeCell ref="X17:Y17"/>
    <mergeCell ref="P16:U16"/>
    <mergeCell ref="V16:AA16"/>
    <mergeCell ref="AB16:AG16"/>
    <mergeCell ref="AH16:AM16"/>
    <mergeCell ref="AL17:AM17"/>
    <mergeCell ref="N17:O17"/>
    <mergeCell ref="P17:Q17"/>
    <mergeCell ref="R17:S17"/>
    <mergeCell ref="T17:U17"/>
    <mergeCell ref="V17:W17"/>
    <mergeCell ref="AN17:AO17"/>
    <mergeCell ref="AP17:AQ17"/>
    <mergeCell ref="AR17:AS17"/>
    <mergeCell ref="Z17:AA17"/>
    <mergeCell ref="AB17:AC17"/>
    <mergeCell ref="AD17:AE17"/>
    <mergeCell ref="AF17:AG17"/>
    <mergeCell ref="AH17:AI17"/>
    <mergeCell ref="AJ17:AK17"/>
  </mergeCells>
  <pageMargins left="0.78740157480314965" right="0.39370078740157483" top="0.78740157480314965" bottom="0.78740157480314965" header="0.31496062992125984" footer="0.31496062992125984"/>
  <pageSetup paperSize="9" scale="80" orientation="landscape"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S21"/>
  <sheetViews>
    <sheetView showRuler="0" view="pageBreakPreview" zoomScale="80" zoomScaleNormal="90" zoomScaleSheetLayoutView="80" workbookViewId="0">
      <selection activeCell="J29" sqref="J29"/>
    </sheetView>
  </sheetViews>
  <sheetFormatPr defaultColWidth="9" defaultRowHeight="15.75" x14ac:dyDescent="0.25"/>
  <cols>
    <col min="1" max="1" width="10" style="16" customWidth="1"/>
    <col min="2" max="2" width="39.375" style="16" customWidth="1"/>
    <col min="3" max="3" width="18.25" style="16" customWidth="1"/>
    <col min="4" max="4" width="21.75" style="16" customWidth="1"/>
    <col min="5" max="5" width="29.375" style="16" customWidth="1"/>
    <col min="6" max="6" width="14.125" style="16" customWidth="1"/>
    <col min="7" max="7" width="13.375" style="16" customWidth="1"/>
    <col min="8" max="8" width="16.375" style="16" customWidth="1"/>
    <col min="9" max="9" width="18.75" style="16" customWidth="1"/>
    <col min="10" max="10" width="17" style="16" customWidth="1"/>
    <col min="11" max="11" width="19.5" style="16" customWidth="1"/>
    <col min="12" max="12" width="16.25" style="16" customWidth="1"/>
    <col min="13" max="13" width="19.875" style="16" customWidth="1"/>
    <col min="14" max="15" width="8.25" style="16" customWidth="1"/>
    <col min="16" max="16" width="9.5" style="16" customWidth="1"/>
    <col min="17" max="17" width="10.125" style="16" customWidth="1"/>
    <col min="18" max="23" width="8.25" style="16" customWidth="1"/>
    <col min="24" max="24" width="12.75" style="16" customWidth="1"/>
    <col min="25" max="16384" width="9" style="16"/>
  </cols>
  <sheetData>
    <row r="1" spans="1:19" ht="18.75" x14ac:dyDescent="0.25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24" t="s">
        <v>781</v>
      </c>
    </row>
    <row r="2" spans="1:19" ht="18.75" x14ac:dyDescent="0.3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29" t="s">
        <v>0</v>
      </c>
    </row>
    <row r="3" spans="1:19" ht="18.75" x14ac:dyDescent="0.3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29" t="s">
        <v>792</v>
      </c>
    </row>
    <row r="4" spans="1:19" s="23" customFormat="1" ht="59.25" customHeight="1" x14ac:dyDescent="0.25">
      <c r="B4" s="435" t="s">
        <v>786</v>
      </c>
      <c r="C4" s="435"/>
      <c r="D4" s="435"/>
      <c r="E4" s="435"/>
      <c r="F4" s="435"/>
      <c r="G4" s="435"/>
      <c r="H4" s="435"/>
      <c r="I4" s="435"/>
      <c r="J4" s="435"/>
      <c r="K4" s="189"/>
      <c r="L4" s="189"/>
      <c r="M4" s="189"/>
      <c r="N4" s="181"/>
      <c r="O4" s="181"/>
      <c r="P4" s="181"/>
      <c r="Q4" s="181"/>
      <c r="R4" s="181"/>
    </row>
    <row r="5" spans="1:19" s="8" customFormat="1" ht="18.75" customHeight="1" x14ac:dyDescent="0.3">
      <c r="A5" s="369" t="s">
        <v>63</v>
      </c>
      <c r="B5" s="369"/>
      <c r="C5" s="369"/>
      <c r="D5" s="369"/>
      <c r="E5" s="369"/>
      <c r="F5" s="369"/>
      <c r="G5" s="369"/>
      <c r="H5" s="369"/>
      <c r="I5" s="369"/>
      <c r="J5" s="369"/>
      <c r="K5" s="369"/>
      <c r="L5" s="369"/>
      <c r="M5" s="369"/>
      <c r="N5" s="159"/>
      <c r="O5" s="159"/>
      <c r="P5" s="159"/>
      <c r="Q5" s="159"/>
      <c r="R5" s="159"/>
      <c r="S5" s="159"/>
    </row>
    <row r="6" spans="1:19" s="8" customFormat="1" ht="18.75" x14ac:dyDescent="0.3">
      <c r="A6" s="160"/>
      <c r="B6" s="160"/>
      <c r="C6" s="160"/>
      <c r="D6" s="160"/>
      <c r="E6" s="160"/>
      <c r="F6" s="160"/>
      <c r="G6" s="160"/>
      <c r="H6" s="160"/>
      <c r="I6" s="160"/>
      <c r="J6" s="160"/>
      <c r="K6" s="160"/>
      <c r="L6" s="160"/>
      <c r="M6" s="160"/>
      <c r="N6" s="160"/>
      <c r="O6" s="160"/>
      <c r="P6" s="160"/>
      <c r="Q6" s="160"/>
      <c r="R6" s="160"/>
    </row>
    <row r="7" spans="1:19" s="8" customFormat="1" ht="18.75" customHeight="1" x14ac:dyDescent="0.3">
      <c r="A7" s="369" t="s">
        <v>789</v>
      </c>
      <c r="B7" s="369"/>
      <c r="C7" s="369"/>
      <c r="D7" s="369"/>
      <c r="E7" s="369"/>
      <c r="F7" s="369"/>
      <c r="G7" s="369"/>
      <c r="H7" s="369"/>
      <c r="I7" s="369"/>
      <c r="J7" s="369"/>
      <c r="K7" s="369"/>
      <c r="L7" s="369"/>
      <c r="M7" s="369"/>
      <c r="N7" s="159"/>
      <c r="O7" s="159"/>
      <c r="P7" s="159"/>
      <c r="Q7" s="159"/>
      <c r="R7" s="159"/>
    </row>
    <row r="8" spans="1:19" s="5" customFormat="1" ht="15.75" customHeight="1" x14ac:dyDescent="0.25">
      <c r="A8" s="436" t="s">
        <v>70</v>
      </c>
      <c r="B8" s="436"/>
      <c r="C8" s="436"/>
      <c r="D8" s="436"/>
      <c r="E8" s="436"/>
      <c r="F8" s="436"/>
      <c r="G8" s="436"/>
      <c r="H8" s="436"/>
      <c r="I8" s="436"/>
      <c r="J8" s="436"/>
      <c r="K8" s="436"/>
      <c r="L8" s="436"/>
      <c r="M8" s="436"/>
      <c r="N8" s="25"/>
      <c r="O8" s="25"/>
      <c r="P8" s="25"/>
      <c r="Q8" s="25"/>
      <c r="R8" s="25"/>
    </row>
    <row r="9" spans="1:19" s="5" customFormat="1" x14ac:dyDescent="0.25">
      <c r="A9" s="157"/>
      <c r="B9" s="157"/>
      <c r="C9" s="157"/>
      <c r="D9" s="157"/>
      <c r="E9" s="157"/>
      <c r="F9" s="157"/>
      <c r="G9" s="157"/>
      <c r="H9" s="157"/>
      <c r="I9" s="157"/>
      <c r="J9" s="157"/>
      <c r="K9" s="157"/>
      <c r="L9" s="157"/>
      <c r="M9" s="157"/>
      <c r="N9" s="157"/>
      <c r="O9" s="157"/>
      <c r="P9" s="157"/>
      <c r="Q9" s="157"/>
      <c r="R9" s="157"/>
    </row>
    <row r="10" spans="1:19" s="5" customFormat="1" ht="18.75" x14ac:dyDescent="0.3">
      <c r="A10" s="370" t="s">
        <v>20</v>
      </c>
      <c r="B10" s="370"/>
      <c r="C10" s="370"/>
      <c r="D10" s="370"/>
      <c r="E10" s="370"/>
      <c r="F10" s="370"/>
      <c r="G10" s="370"/>
      <c r="H10" s="370"/>
      <c r="I10" s="370"/>
      <c r="J10" s="370"/>
      <c r="K10" s="370"/>
      <c r="L10" s="370"/>
      <c r="M10" s="370"/>
      <c r="N10" s="168"/>
      <c r="O10" s="168"/>
      <c r="P10" s="168"/>
      <c r="Q10" s="168"/>
      <c r="R10" s="168"/>
    </row>
    <row r="11" spans="1:19" s="5" customFormat="1" ht="18.75" x14ac:dyDescent="0.3">
      <c r="R11" s="29"/>
    </row>
    <row r="12" spans="1:19" s="5" customFormat="1" ht="18.75" x14ac:dyDescent="0.25">
      <c r="A12" s="365" t="s">
        <v>53</v>
      </c>
      <c r="B12" s="365"/>
      <c r="C12" s="365"/>
      <c r="D12" s="365"/>
      <c r="E12" s="365"/>
      <c r="F12" s="365"/>
      <c r="G12" s="365"/>
      <c r="H12" s="365"/>
      <c r="I12" s="365"/>
      <c r="J12" s="365"/>
      <c r="K12" s="365"/>
      <c r="L12" s="365"/>
      <c r="M12" s="365"/>
      <c r="N12" s="19"/>
      <c r="O12" s="169"/>
      <c r="P12" s="169"/>
      <c r="Q12" s="169"/>
      <c r="R12" s="169"/>
    </row>
    <row r="13" spans="1:19" s="5" customFormat="1" x14ac:dyDescent="0.25">
      <c r="A13" s="372" t="s">
        <v>78</v>
      </c>
      <c r="B13" s="372"/>
      <c r="C13" s="372"/>
      <c r="D13" s="372"/>
      <c r="E13" s="372"/>
      <c r="F13" s="372"/>
      <c r="G13" s="372"/>
      <c r="H13" s="372"/>
      <c r="I13" s="372"/>
      <c r="J13" s="372"/>
      <c r="K13" s="372"/>
      <c r="L13" s="372"/>
      <c r="M13" s="372"/>
      <c r="N13" s="25"/>
      <c r="O13" s="25"/>
      <c r="P13" s="25"/>
      <c r="Q13" s="25"/>
      <c r="R13" s="25"/>
    </row>
    <row r="14" spans="1:19" s="17" customFormat="1" x14ac:dyDescent="0.2">
      <c r="A14" s="444"/>
      <c r="B14" s="444"/>
      <c r="C14" s="444"/>
      <c r="D14" s="444"/>
      <c r="E14" s="444"/>
      <c r="F14" s="444"/>
      <c r="G14" s="444"/>
      <c r="H14" s="444"/>
      <c r="I14" s="444"/>
      <c r="J14" s="444"/>
      <c r="K14" s="444"/>
      <c r="L14" s="444"/>
      <c r="M14" s="444"/>
    </row>
    <row r="15" spans="1:19" s="35" customFormat="1" ht="90" customHeight="1" x14ac:dyDescent="0.2">
      <c r="A15" s="440" t="s">
        <v>64</v>
      </c>
      <c r="B15" s="440" t="s">
        <v>18</v>
      </c>
      <c r="C15" s="440" t="s">
        <v>5</v>
      </c>
      <c r="D15" s="443" t="s">
        <v>761</v>
      </c>
      <c r="E15" s="443" t="s">
        <v>760</v>
      </c>
      <c r="F15" s="443" t="s">
        <v>23</v>
      </c>
      <c r="G15" s="443"/>
      <c r="H15" s="443" t="s">
        <v>157</v>
      </c>
      <c r="I15" s="443"/>
      <c r="J15" s="443" t="s">
        <v>24</v>
      </c>
      <c r="K15" s="443"/>
      <c r="L15" s="443" t="s">
        <v>804</v>
      </c>
      <c r="M15" s="443"/>
    </row>
    <row r="16" spans="1:19" s="35" customFormat="1" ht="43.5" customHeight="1" x14ac:dyDescent="0.2">
      <c r="A16" s="440"/>
      <c r="B16" s="440"/>
      <c r="C16" s="440"/>
      <c r="D16" s="443"/>
      <c r="E16" s="443"/>
      <c r="F16" s="36" t="s">
        <v>159</v>
      </c>
      <c r="G16" s="36" t="s">
        <v>158</v>
      </c>
      <c r="H16" s="36" t="s">
        <v>160</v>
      </c>
      <c r="I16" s="36" t="s">
        <v>161</v>
      </c>
      <c r="J16" s="36" t="s">
        <v>160</v>
      </c>
      <c r="K16" s="36" t="s">
        <v>161</v>
      </c>
      <c r="L16" s="36" t="s">
        <v>160</v>
      </c>
      <c r="M16" s="36" t="s">
        <v>161</v>
      </c>
    </row>
    <row r="17" spans="1:13" s="18" customFormat="1" ht="16.5" x14ac:dyDescent="0.25">
      <c r="A17" s="192">
        <v>1</v>
      </c>
      <c r="B17" s="192">
        <v>2</v>
      </c>
      <c r="C17" s="192">
        <v>3</v>
      </c>
      <c r="D17" s="192">
        <v>4</v>
      </c>
      <c r="E17" s="192">
        <v>5</v>
      </c>
      <c r="F17" s="192">
        <v>6</v>
      </c>
      <c r="G17" s="192">
        <v>7</v>
      </c>
      <c r="H17" s="192">
        <v>8</v>
      </c>
      <c r="I17" s="192">
        <v>9</v>
      </c>
      <c r="J17" s="192">
        <v>10</v>
      </c>
      <c r="K17" s="192">
        <v>11</v>
      </c>
      <c r="L17" s="192">
        <v>12</v>
      </c>
      <c r="M17" s="192">
        <v>13</v>
      </c>
    </row>
    <row r="18" spans="1:13" s="18" customFormat="1" ht="16.5" x14ac:dyDescent="0.25">
      <c r="A18" s="198"/>
      <c r="B18" s="198"/>
      <c r="C18" s="198"/>
      <c r="D18" s="28"/>
      <c r="E18" s="28"/>
      <c r="F18" s="28"/>
      <c r="G18" s="28"/>
      <c r="H18" s="28"/>
      <c r="I18" s="28"/>
      <c r="J18" s="28"/>
      <c r="K18" s="28"/>
      <c r="L18" s="28"/>
      <c r="M18" s="28"/>
    </row>
    <row r="19" spans="1:13" s="18" customFormat="1" ht="16.5" x14ac:dyDescent="0.25">
      <c r="A19" s="199"/>
      <c r="B19" s="199"/>
      <c r="C19" s="199"/>
      <c r="D19" s="28"/>
      <c r="E19" s="28"/>
      <c r="F19" s="28"/>
      <c r="G19" s="28"/>
      <c r="H19" s="28"/>
      <c r="I19" s="28"/>
      <c r="J19" s="28"/>
      <c r="K19" s="28"/>
      <c r="L19" s="28"/>
      <c r="M19" s="28"/>
    </row>
    <row r="20" spans="1:13" s="18" customFormat="1" ht="16.5" x14ac:dyDescent="0.25">
      <c r="A20" s="445" t="s">
        <v>76</v>
      </c>
      <c r="B20" s="446"/>
      <c r="C20" s="447"/>
      <c r="D20" s="28"/>
      <c r="E20" s="28"/>
      <c r="F20" s="28"/>
      <c r="G20" s="28"/>
      <c r="H20" s="28"/>
      <c r="I20" s="28"/>
      <c r="J20" s="28"/>
      <c r="K20" s="28"/>
      <c r="L20" s="28"/>
      <c r="M20" s="28"/>
    </row>
    <row r="21" spans="1:13" ht="54" customHeight="1" x14ac:dyDescent="0.25">
      <c r="A21" s="442" t="s">
        <v>787</v>
      </c>
      <c r="B21" s="442"/>
      <c r="C21" s="442"/>
      <c r="D21" s="442"/>
      <c r="E21" s="442"/>
      <c r="F21" s="442"/>
      <c r="G21" s="442"/>
      <c r="H21" s="200"/>
      <c r="I21" s="200"/>
      <c r="J21" s="156"/>
      <c r="K21" s="156"/>
    </row>
  </sheetData>
  <customSheetViews>
    <customSheetView guid="{500C2F4F-1743-499A-A051-20565DBF52B2}" scale="80" showPageBreaks="1" printArea="1" view="pageBreakPreview" showRuler="0">
      <selection activeCell="J29" sqref="J29"/>
      <pageMargins left="0.78740157480314965" right="0.39370078740157483" top="0.78740157480314965" bottom="0.78740157480314965" header="0.51181102362204722" footer="0.51181102362204722"/>
      <pageSetup paperSize="9" scale="80" orientation="landscape" r:id="rId1"/>
      <headerFooter alignWithMargins="0">
        <oddHeader xml:space="preserve">&amp;C&amp;18 </oddHeader>
      </headerFooter>
    </customSheetView>
  </customSheetViews>
  <mergeCells count="19">
    <mergeCell ref="A21:G21"/>
    <mergeCell ref="A12:M12"/>
    <mergeCell ref="A13:M13"/>
    <mergeCell ref="J15:K15"/>
    <mergeCell ref="L15:M15"/>
    <mergeCell ref="C15:C16"/>
    <mergeCell ref="E15:E16"/>
    <mergeCell ref="F15:G15"/>
    <mergeCell ref="H15:I15"/>
    <mergeCell ref="A14:M14"/>
    <mergeCell ref="A15:A16"/>
    <mergeCell ref="D15:D16"/>
    <mergeCell ref="B15:B16"/>
    <mergeCell ref="A20:C20"/>
    <mergeCell ref="A5:M5"/>
    <mergeCell ref="A7:M7"/>
    <mergeCell ref="A10:M10"/>
    <mergeCell ref="A8:M8"/>
    <mergeCell ref="B4:J4"/>
  </mergeCells>
  <pageMargins left="0.78740157480314965" right="0.39370078740157483" top="0.78740157480314965" bottom="0.78740157480314965" header="0.51181102362204722" footer="0.51181102362204722"/>
  <pageSetup paperSize="9" scale="80" orientation="landscape" r:id="rId2"/>
  <headerFooter alignWithMargins="0">
    <oddHeader xml:space="preserve">&amp;C&amp;18 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59"/>
  <sheetViews>
    <sheetView view="pageBreakPreview" zoomScaleNormal="70" zoomScaleSheetLayoutView="100" workbookViewId="0">
      <selection activeCell="A8" sqref="A8"/>
    </sheetView>
  </sheetViews>
  <sheetFormatPr defaultRowHeight="15.75" x14ac:dyDescent="0.25"/>
  <cols>
    <col min="1" max="1" width="9.75" style="46" customWidth="1"/>
    <col min="2" max="2" width="80.75" style="47" customWidth="1"/>
    <col min="3" max="3" width="9.625" style="48" bestFit="1" customWidth="1"/>
    <col min="4" max="4" width="9.375" style="48" customWidth="1"/>
    <col min="5" max="6" width="9.375" style="49" customWidth="1"/>
    <col min="7" max="7" width="9.375" style="50" customWidth="1"/>
    <col min="8" max="8" width="17.375" style="50" customWidth="1"/>
    <col min="9" max="16384" width="9" style="50"/>
  </cols>
  <sheetData>
    <row r="1" spans="1:8" ht="18.75" x14ac:dyDescent="0.25">
      <c r="H1" s="51" t="s">
        <v>782</v>
      </c>
    </row>
    <row r="2" spans="1:8" ht="18.75" x14ac:dyDescent="0.25">
      <c r="H2" s="51" t="s">
        <v>0</v>
      </c>
    </row>
    <row r="3" spans="1:8" ht="18.75" x14ac:dyDescent="0.3">
      <c r="H3" s="29" t="s">
        <v>792</v>
      </c>
    </row>
    <row r="4" spans="1:8" ht="18.75" x14ac:dyDescent="0.25">
      <c r="H4" s="51"/>
    </row>
    <row r="5" spans="1:8" ht="18.75" x14ac:dyDescent="0.25">
      <c r="H5" s="51"/>
    </row>
    <row r="6" spans="1:8" x14ac:dyDescent="0.25">
      <c r="A6" s="450" t="s">
        <v>823</v>
      </c>
      <c r="B6" s="450"/>
      <c r="C6" s="450"/>
      <c r="D6" s="450"/>
      <c r="E6" s="450"/>
      <c r="F6" s="450"/>
      <c r="G6" s="450"/>
      <c r="H6" s="450"/>
    </row>
    <row r="7" spans="1:8" ht="41.25" customHeight="1" x14ac:dyDescent="0.25">
      <c r="A7" s="451"/>
      <c r="B7" s="451"/>
      <c r="C7" s="451"/>
      <c r="D7" s="451"/>
      <c r="E7" s="451"/>
      <c r="F7" s="451"/>
      <c r="G7" s="451"/>
      <c r="H7" s="451"/>
    </row>
    <row r="9" spans="1:8" ht="18.75" x14ac:dyDescent="0.25">
      <c r="A9" s="452" t="s">
        <v>163</v>
      </c>
      <c r="B9" s="452"/>
    </row>
    <row r="10" spans="1:8" x14ac:dyDescent="0.25">
      <c r="B10" s="52" t="s">
        <v>75</v>
      </c>
    </row>
    <row r="11" spans="1:8" ht="18.75" x14ac:dyDescent="0.25">
      <c r="B11" s="53" t="s">
        <v>164</v>
      </c>
    </row>
    <row r="12" spans="1:8" ht="18.75" x14ac:dyDescent="0.25">
      <c r="A12" s="453" t="s">
        <v>165</v>
      </c>
      <c r="B12" s="453"/>
    </row>
    <row r="13" spans="1:8" ht="18.75" x14ac:dyDescent="0.25">
      <c r="B13" s="53"/>
    </row>
    <row r="14" spans="1:8" ht="18.75" x14ac:dyDescent="0.25">
      <c r="A14" s="454" t="s">
        <v>791</v>
      </c>
      <c r="B14" s="454"/>
    </row>
    <row r="15" spans="1:8" x14ac:dyDescent="0.25">
      <c r="A15" s="455" t="s">
        <v>166</v>
      </c>
      <c r="B15" s="455"/>
    </row>
    <row r="16" spans="1:8" x14ac:dyDescent="0.25">
      <c r="A16" s="50"/>
      <c r="B16" s="50"/>
      <c r="C16" s="50"/>
      <c r="D16" s="50"/>
      <c r="E16" s="50"/>
      <c r="F16" s="50"/>
    </row>
    <row r="17" spans="1:9" x14ac:dyDescent="0.25">
      <c r="A17" s="50"/>
      <c r="B17" s="50"/>
      <c r="C17" s="50"/>
      <c r="D17" s="50"/>
      <c r="E17" s="50"/>
      <c r="F17" s="50"/>
    </row>
    <row r="18" spans="1:9" ht="21" thickBot="1" x14ac:dyDescent="0.3">
      <c r="A18" s="448" t="s">
        <v>167</v>
      </c>
      <c r="B18" s="448"/>
      <c r="C18" s="448"/>
      <c r="D18" s="448"/>
      <c r="E18" s="448"/>
      <c r="F18" s="448"/>
      <c r="G18" s="448"/>
      <c r="H18" s="448"/>
    </row>
    <row r="19" spans="1:9" ht="63" customHeight="1" x14ac:dyDescent="0.25">
      <c r="A19" s="460" t="s">
        <v>79</v>
      </c>
      <c r="B19" s="456" t="s">
        <v>80</v>
      </c>
      <c r="C19" s="458" t="s">
        <v>168</v>
      </c>
      <c r="D19" s="463" t="s">
        <v>746</v>
      </c>
      <c r="E19" s="464"/>
      <c r="F19" s="465" t="s">
        <v>762</v>
      </c>
      <c r="G19" s="464"/>
      <c r="H19" s="466" t="s">
        <v>7</v>
      </c>
    </row>
    <row r="20" spans="1:9" ht="38.25" x14ac:dyDescent="0.25">
      <c r="A20" s="461"/>
      <c r="B20" s="457"/>
      <c r="C20" s="459"/>
      <c r="D20" s="201" t="s">
        <v>750</v>
      </c>
      <c r="E20" s="202" t="s">
        <v>10</v>
      </c>
      <c r="F20" s="202" t="s">
        <v>751</v>
      </c>
      <c r="G20" s="201" t="s">
        <v>749</v>
      </c>
      <c r="H20" s="467"/>
    </row>
    <row r="21" spans="1:9" s="55" customFormat="1" ht="16.5" thickBot="1" x14ac:dyDescent="0.3">
      <c r="A21" s="203">
        <v>1</v>
      </c>
      <c r="B21" s="204">
        <v>2</v>
      </c>
      <c r="C21" s="205">
        <v>3</v>
      </c>
      <c r="D21" s="206">
        <v>4</v>
      </c>
      <c r="E21" s="203">
        <v>5</v>
      </c>
      <c r="F21" s="203" t="s">
        <v>747</v>
      </c>
      <c r="G21" s="204">
        <v>7</v>
      </c>
      <c r="H21" s="204">
        <v>8</v>
      </c>
      <c r="I21" s="50"/>
    </row>
    <row r="22" spans="1:9" s="55" customFormat="1" ht="19.5" thickBot="1" x14ac:dyDescent="0.3">
      <c r="A22" s="471" t="s">
        <v>169</v>
      </c>
      <c r="B22" s="472"/>
      <c r="C22" s="472"/>
      <c r="D22" s="472"/>
      <c r="E22" s="472"/>
      <c r="F22" s="472"/>
      <c r="G22" s="472"/>
      <c r="H22" s="473"/>
      <c r="I22" s="50"/>
    </row>
    <row r="23" spans="1:9" s="55" customFormat="1" x14ac:dyDescent="0.25">
      <c r="A23" s="56" t="s">
        <v>81</v>
      </c>
      <c r="B23" s="57" t="s">
        <v>170</v>
      </c>
      <c r="C23" s="58" t="s">
        <v>821</v>
      </c>
      <c r="D23" s="59"/>
      <c r="E23" s="60"/>
      <c r="F23" s="60"/>
      <c r="G23" s="61"/>
      <c r="H23" s="207"/>
      <c r="I23" s="50"/>
    </row>
    <row r="24" spans="1:9" s="55" customFormat="1" x14ac:dyDescent="0.25">
      <c r="A24" s="62" t="s">
        <v>82</v>
      </c>
      <c r="B24" s="63" t="s">
        <v>171</v>
      </c>
      <c r="C24" s="64" t="s">
        <v>821</v>
      </c>
      <c r="D24" s="65"/>
      <c r="E24" s="66"/>
      <c r="F24" s="66"/>
      <c r="G24" s="67"/>
      <c r="H24" s="208"/>
      <c r="I24" s="50"/>
    </row>
    <row r="25" spans="1:9" s="55" customFormat="1" ht="31.5" x14ac:dyDescent="0.25">
      <c r="A25" s="62" t="s">
        <v>84</v>
      </c>
      <c r="B25" s="68" t="s">
        <v>172</v>
      </c>
      <c r="C25" s="64" t="s">
        <v>821</v>
      </c>
      <c r="D25" s="65"/>
      <c r="E25" s="66"/>
      <c r="F25" s="66"/>
      <c r="G25" s="67"/>
      <c r="H25" s="208"/>
      <c r="I25" s="50"/>
    </row>
    <row r="26" spans="1:9" s="55" customFormat="1" ht="31.5" x14ac:dyDescent="0.25">
      <c r="A26" s="62" t="s">
        <v>97</v>
      </c>
      <c r="B26" s="68" t="s">
        <v>173</v>
      </c>
      <c r="C26" s="64" t="s">
        <v>821</v>
      </c>
      <c r="D26" s="65"/>
      <c r="E26" s="66"/>
      <c r="F26" s="66"/>
      <c r="G26" s="67"/>
      <c r="H26" s="208"/>
      <c r="I26" s="50"/>
    </row>
    <row r="27" spans="1:9" s="55" customFormat="1" ht="31.5" x14ac:dyDescent="0.25">
      <c r="A27" s="62" t="s">
        <v>98</v>
      </c>
      <c r="B27" s="68" t="s">
        <v>174</v>
      </c>
      <c r="C27" s="64" t="s">
        <v>821</v>
      </c>
      <c r="D27" s="65"/>
      <c r="E27" s="66"/>
      <c r="F27" s="66"/>
      <c r="G27" s="67"/>
      <c r="H27" s="208"/>
      <c r="I27" s="50"/>
    </row>
    <row r="28" spans="1:9" s="55" customFormat="1" x14ac:dyDescent="0.25">
      <c r="A28" s="62" t="s">
        <v>100</v>
      </c>
      <c r="B28" s="63" t="s">
        <v>175</v>
      </c>
      <c r="C28" s="64" t="s">
        <v>821</v>
      </c>
      <c r="D28" s="65"/>
      <c r="E28" s="66"/>
      <c r="F28" s="66"/>
      <c r="G28" s="67"/>
      <c r="H28" s="208"/>
      <c r="I28" s="50"/>
    </row>
    <row r="29" spans="1:9" s="55" customFormat="1" x14ac:dyDescent="0.25">
      <c r="A29" s="62" t="s">
        <v>123</v>
      </c>
      <c r="B29" s="63" t="s">
        <v>176</v>
      </c>
      <c r="C29" s="64" t="s">
        <v>821</v>
      </c>
      <c r="D29" s="65"/>
      <c r="E29" s="66"/>
      <c r="F29" s="66"/>
      <c r="G29" s="67"/>
      <c r="H29" s="208"/>
      <c r="I29" s="50"/>
    </row>
    <row r="30" spans="1:9" s="55" customFormat="1" x14ac:dyDescent="0.25">
      <c r="A30" s="62" t="s">
        <v>124</v>
      </c>
      <c r="B30" s="63" t="s">
        <v>177</v>
      </c>
      <c r="C30" s="64" t="s">
        <v>821</v>
      </c>
      <c r="D30" s="65"/>
      <c r="E30" s="66"/>
      <c r="F30" s="66"/>
      <c r="G30" s="67"/>
      <c r="H30" s="208"/>
      <c r="I30" s="50"/>
    </row>
    <row r="31" spans="1:9" s="55" customFormat="1" x14ac:dyDescent="0.25">
      <c r="A31" s="62" t="s">
        <v>178</v>
      </c>
      <c r="B31" s="63" t="s">
        <v>179</v>
      </c>
      <c r="C31" s="64" t="s">
        <v>821</v>
      </c>
      <c r="D31" s="65"/>
      <c r="E31" s="66"/>
      <c r="F31" s="66"/>
      <c r="G31" s="67"/>
      <c r="H31" s="208"/>
      <c r="I31" s="50"/>
    </row>
    <row r="32" spans="1:9" s="55" customFormat="1" x14ac:dyDescent="0.25">
      <c r="A32" s="62" t="s">
        <v>180</v>
      </c>
      <c r="B32" s="63" t="s">
        <v>181</v>
      </c>
      <c r="C32" s="64" t="s">
        <v>821</v>
      </c>
      <c r="D32" s="65"/>
      <c r="E32" s="66"/>
      <c r="F32" s="66"/>
      <c r="G32" s="67"/>
      <c r="H32" s="208"/>
      <c r="I32" s="50"/>
    </row>
    <row r="33" spans="1:9" s="55" customFormat="1" x14ac:dyDescent="0.25">
      <c r="A33" s="62" t="s">
        <v>182</v>
      </c>
      <c r="B33" s="63" t="s">
        <v>183</v>
      </c>
      <c r="C33" s="64" t="s">
        <v>821</v>
      </c>
      <c r="D33" s="65"/>
      <c r="E33" s="66"/>
      <c r="F33" s="66"/>
      <c r="G33" s="67"/>
      <c r="H33" s="208"/>
      <c r="I33" s="50"/>
    </row>
    <row r="34" spans="1:9" s="55" customFormat="1" ht="31.5" x14ac:dyDescent="0.25">
      <c r="A34" s="62" t="s">
        <v>184</v>
      </c>
      <c r="B34" s="68" t="s">
        <v>185</v>
      </c>
      <c r="C34" s="64" t="s">
        <v>821</v>
      </c>
      <c r="D34" s="65"/>
      <c r="E34" s="66"/>
      <c r="F34" s="66"/>
      <c r="G34" s="67"/>
      <c r="H34" s="208"/>
      <c r="I34" s="50"/>
    </row>
    <row r="35" spans="1:9" s="55" customFormat="1" x14ac:dyDescent="0.25">
      <c r="A35" s="62" t="s">
        <v>186</v>
      </c>
      <c r="B35" s="69" t="s">
        <v>95</v>
      </c>
      <c r="C35" s="64" t="s">
        <v>821</v>
      </c>
      <c r="D35" s="65"/>
      <c r="E35" s="66"/>
      <c r="F35" s="66"/>
      <c r="G35" s="67"/>
      <c r="H35" s="208"/>
      <c r="I35" s="50"/>
    </row>
    <row r="36" spans="1:9" s="55" customFormat="1" x14ac:dyDescent="0.25">
      <c r="A36" s="62" t="s">
        <v>187</v>
      </c>
      <c r="B36" s="69" t="s">
        <v>96</v>
      </c>
      <c r="C36" s="64" t="s">
        <v>821</v>
      </c>
      <c r="D36" s="65"/>
      <c r="E36" s="66"/>
      <c r="F36" s="66"/>
      <c r="G36" s="67"/>
      <c r="H36" s="208"/>
      <c r="I36" s="50"/>
    </row>
    <row r="37" spans="1:9" s="55" customFormat="1" ht="16.5" thickBot="1" x14ac:dyDescent="0.3">
      <c r="A37" s="62" t="s">
        <v>188</v>
      </c>
      <c r="B37" s="63" t="s">
        <v>189</v>
      </c>
      <c r="C37" s="64" t="s">
        <v>821</v>
      </c>
      <c r="D37" s="65"/>
      <c r="E37" s="66"/>
      <c r="F37" s="66"/>
      <c r="G37" s="67"/>
      <c r="H37" s="208"/>
      <c r="I37" s="50"/>
    </row>
    <row r="38" spans="1:9" s="55" customFormat="1" ht="31.5" x14ac:dyDescent="0.25">
      <c r="A38" s="62" t="s">
        <v>128</v>
      </c>
      <c r="B38" s="57" t="s">
        <v>190</v>
      </c>
      <c r="C38" s="64" t="s">
        <v>821</v>
      </c>
      <c r="D38" s="65"/>
      <c r="E38" s="209"/>
      <c r="F38" s="209"/>
      <c r="G38" s="209"/>
      <c r="H38" s="208"/>
      <c r="I38" s="50"/>
    </row>
    <row r="39" spans="1:9" s="55" customFormat="1" x14ac:dyDescent="0.25">
      <c r="A39" s="62" t="s">
        <v>130</v>
      </c>
      <c r="B39" s="63" t="s">
        <v>171</v>
      </c>
      <c r="C39" s="64" t="s">
        <v>821</v>
      </c>
      <c r="D39" s="65"/>
      <c r="E39" s="209"/>
      <c r="F39" s="209"/>
      <c r="G39" s="209"/>
      <c r="H39" s="208"/>
      <c r="I39" s="50"/>
    </row>
    <row r="40" spans="1:9" s="55" customFormat="1" ht="31.5" x14ac:dyDescent="0.25">
      <c r="A40" s="62" t="s">
        <v>191</v>
      </c>
      <c r="B40" s="70" t="s">
        <v>172</v>
      </c>
      <c r="C40" s="64" t="s">
        <v>821</v>
      </c>
      <c r="D40" s="65"/>
      <c r="E40" s="209"/>
      <c r="F40" s="209"/>
      <c r="G40" s="209"/>
      <c r="H40" s="208"/>
      <c r="I40" s="50"/>
    </row>
    <row r="41" spans="1:9" s="55" customFormat="1" ht="31.5" x14ac:dyDescent="0.25">
      <c r="A41" s="62" t="s">
        <v>192</v>
      </c>
      <c r="B41" s="70" t="s">
        <v>173</v>
      </c>
      <c r="C41" s="64" t="s">
        <v>821</v>
      </c>
      <c r="D41" s="65"/>
      <c r="E41" s="209"/>
      <c r="F41" s="209"/>
      <c r="G41" s="209"/>
      <c r="H41" s="208"/>
      <c r="I41" s="50"/>
    </row>
    <row r="42" spans="1:9" s="55" customFormat="1" ht="31.5" x14ac:dyDescent="0.25">
      <c r="A42" s="62" t="s">
        <v>193</v>
      </c>
      <c r="B42" s="70" t="s">
        <v>174</v>
      </c>
      <c r="C42" s="64" t="s">
        <v>821</v>
      </c>
      <c r="D42" s="65"/>
      <c r="E42" s="209"/>
      <c r="F42" s="209"/>
      <c r="G42" s="209"/>
      <c r="H42" s="208"/>
      <c r="I42" s="50"/>
    </row>
    <row r="43" spans="1:9" s="55" customFormat="1" x14ac:dyDescent="0.25">
      <c r="A43" s="62" t="s">
        <v>132</v>
      </c>
      <c r="B43" s="63" t="s">
        <v>175</v>
      </c>
      <c r="C43" s="64" t="s">
        <v>821</v>
      </c>
      <c r="D43" s="65"/>
      <c r="E43" s="209"/>
      <c r="F43" s="209"/>
      <c r="G43" s="209"/>
      <c r="H43" s="208"/>
      <c r="I43" s="50"/>
    </row>
    <row r="44" spans="1:9" s="55" customFormat="1" x14ac:dyDescent="0.25">
      <c r="A44" s="62" t="s">
        <v>134</v>
      </c>
      <c r="B44" s="63" t="s">
        <v>176</v>
      </c>
      <c r="C44" s="64" t="s">
        <v>821</v>
      </c>
      <c r="D44" s="65"/>
      <c r="E44" s="209"/>
      <c r="F44" s="209"/>
      <c r="G44" s="209"/>
      <c r="H44" s="208"/>
      <c r="I44" s="50"/>
    </row>
    <row r="45" spans="1:9" s="55" customFormat="1" x14ac:dyDescent="0.25">
      <c r="A45" s="62" t="s">
        <v>135</v>
      </c>
      <c r="B45" s="63" t="s">
        <v>177</v>
      </c>
      <c r="C45" s="64" t="s">
        <v>821</v>
      </c>
      <c r="D45" s="65"/>
      <c r="E45" s="209"/>
      <c r="F45" s="209"/>
      <c r="G45" s="209"/>
      <c r="H45" s="208"/>
      <c r="I45" s="50"/>
    </row>
    <row r="46" spans="1:9" s="55" customFormat="1" x14ac:dyDescent="0.25">
      <c r="A46" s="62" t="s">
        <v>137</v>
      </c>
      <c r="B46" s="63" t="s">
        <v>179</v>
      </c>
      <c r="C46" s="64" t="s">
        <v>821</v>
      </c>
      <c r="D46" s="65"/>
      <c r="E46" s="209"/>
      <c r="F46" s="209"/>
      <c r="G46" s="209"/>
      <c r="H46" s="208"/>
      <c r="I46" s="50"/>
    </row>
    <row r="47" spans="1:9" s="55" customFormat="1" x14ac:dyDescent="0.25">
      <c r="A47" s="62" t="s">
        <v>147</v>
      </c>
      <c r="B47" s="63" t="s">
        <v>181</v>
      </c>
      <c r="C47" s="64" t="s">
        <v>821</v>
      </c>
      <c r="D47" s="65"/>
      <c r="E47" s="209"/>
      <c r="F47" s="209"/>
      <c r="G47" s="209"/>
      <c r="H47" s="208"/>
      <c r="I47" s="50"/>
    </row>
    <row r="48" spans="1:9" s="55" customFormat="1" x14ac:dyDescent="0.25">
      <c r="A48" s="62" t="s">
        <v>149</v>
      </c>
      <c r="B48" s="63" t="s">
        <v>183</v>
      </c>
      <c r="C48" s="64" t="s">
        <v>821</v>
      </c>
      <c r="D48" s="65"/>
      <c r="E48" s="209"/>
      <c r="F48" s="209"/>
      <c r="G48" s="209"/>
      <c r="H48" s="208"/>
      <c r="I48" s="50"/>
    </row>
    <row r="49" spans="1:9" s="55" customFormat="1" ht="31.5" x14ac:dyDescent="0.25">
      <c r="A49" s="62" t="s">
        <v>194</v>
      </c>
      <c r="B49" s="68" t="s">
        <v>185</v>
      </c>
      <c r="C49" s="64" t="s">
        <v>821</v>
      </c>
      <c r="D49" s="65"/>
      <c r="E49" s="209"/>
      <c r="F49" s="209"/>
      <c r="G49" s="209"/>
      <c r="H49" s="208"/>
      <c r="I49" s="50"/>
    </row>
    <row r="50" spans="1:9" s="55" customFormat="1" x14ac:dyDescent="0.25">
      <c r="A50" s="62" t="s">
        <v>195</v>
      </c>
      <c r="B50" s="70" t="s">
        <v>95</v>
      </c>
      <c r="C50" s="64" t="s">
        <v>821</v>
      </c>
      <c r="D50" s="65"/>
      <c r="E50" s="209"/>
      <c r="F50" s="209"/>
      <c r="G50" s="209"/>
      <c r="H50" s="208"/>
      <c r="I50" s="50"/>
    </row>
    <row r="51" spans="1:9" s="55" customFormat="1" x14ac:dyDescent="0.25">
      <c r="A51" s="62" t="s">
        <v>196</v>
      </c>
      <c r="B51" s="70" t="s">
        <v>96</v>
      </c>
      <c r="C51" s="64" t="s">
        <v>821</v>
      </c>
      <c r="D51" s="65"/>
      <c r="E51" s="209"/>
      <c r="F51" s="209"/>
      <c r="G51" s="209"/>
      <c r="H51" s="208"/>
      <c r="I51" s="50"/>
    </row>
    <row r="52" spans="1:9" s="55" customFormat="1" x14ac:dyDescent="0.25">
      <c r="A52" s="62" t="s">
        <v>197</v>
      </c>
      <c r="B52" s="63" t="s">
        <v>189</v>
      </c>
      <c r="C52" s="64" t="s">
        <v>821</v>
      </c>
      <c r="D52" s="65"/>
      <c r="E52" s="209"/>
      <c r="F52" s="209"/>
      <c r="G52" s="209"/>
      <c r="H52" s="208"/>
      <c r="I52" s="50"/>
    </row>
    <row r="53" spans="1:9" s="55" customFormat="1" x14ac:dyDescent="0.25">
      <c r="A53" s="62" t="s">
        <v>198</v>
      </c>
      <c r="B53" s="71" t="s">
        <v>199</v>
      </c>
      <c r="C53" s="64" t="s">
        <v>821</v>
      </c>
      <c r="D53" s="65"/>
      <c r="E53" s="209"/>
      <c r="F53" s="209"/>
      <c r="G53" s="209"/>
      <c r="H53" s="208"/>
      <c r="I53" s="50"/>
    </row>
    <row r="54" spans="1:9" s="55" customFormat="1" x14ac:dyDescent="0.25">
      <c r="A54" s="62" t="s">
        <v>191</v>
      </c>
      <c r="B54" s="70" t="s">
        <v>200</v>
      </c>
      <c r="C54" s="64" t="s">
        <v>821</v>
      </c>
      <c r="D54" s="65"/>
      <c r="E54" s="209"/>
      <c r="F54" s="209"/>
      <c r="G54" s="209"/>
      <c r="H54" s="208"/>
      <c r="I54" s="50"/>
    </row>
    <row r="55" spans="1:9" s="55" customFormat="1" x14ac:dyDescent="0.25">
      <c r="A55" s="62" t="s">
        <v>192</v>
      </c>
      <c r="B55" s="69" t="s">
        <v>201</v>
      </c>
      <c r="C55" s="64" t="s">
        <v>821</v>
      </c>
      <c r="D55" s="65"/>
      <c r="E55" s="209"/>
      <c r="F55" s="209"/>
      <c r="G55" s="209"/>
      <c r="H55" s="208"/>
      <c r="I55" s="50"/>
    </row>
    <row r="56" spans="1:9" s="55" customFormat="1" x14ac:dyDescent="0.25">
      <c r="A56" s="62" t="s">
        <v>202</v>
      </c>
      <c r="B56" s="72" t="s">
        <v>203</v>
      </c>
      <c r="C56" s="64" t="s">
        <v>821</v>
      </c>
      <c r="D56" s="65"/>
      <c r="E56" s="209"/>
      <c r="F56" s="209"/>
      <c r="G56" s="209"/>
      <c r="H56" s="208"/>
      <c r="I56" s="50"/>
    </row>
    <row r="57" spans="1:9" s="55" customFormat="1" ht="31.5" x14ac:dyDescent="0.25">
      <c r="A57" s="62" t="s">
        <v>204</v>
      </c>
      <c r="B57" s="73" t="s">
        <v>205</v>
      </c>
      <c r="C57" s="64" t="s">
        <v>821</v>
      </c>
      <c r="D57" s="65"/>
      <c r="E57" s="209"/>
      <c r="F57" s="209"/>
      <c r="G57" s="209"/>
      <c r="H57" s="208"/>
      <c r="I57" s="50"/>
    </row>
    <row r="58" spans="1:9" s="55" customFormat="1" x14ac:dyDescent="0.25">
      <c r="A58" s="62" t="s">
        <v>206</v>
      </c>
      <c r="B58" s="73" t="s">
        <v>207</v>
      </c>
      <c r="C58" s="64" t="s">
        <v>821</v>
      </c>
      <c r="D58" s="65"/>
      <c r="E58" s="209"/>
      <c r="F58" s="209"/>
      <c r="G58" s="209"/>
      <c r="H58" s="208"/>
      <c r="I58" s="50"/>
    </row>
    <row r="59" spans="1:9" s="55" customFormat="1" x14ac:dyDescent="0.25">
      <c r="A59" s="62" t="s">
        <v>208</v>
      </c>
      <c r="B59" s="72" t="s">
        <v>209</v>
      </c>
      <c r="C59" s="64" t="s">
        <v>821</v>
      </c>
      <c r="D59" s="65"/>
      <c r="E59" s="209"/>
      <c r="F59" s="209"/>
      <c r="G59" s="209"/>
      <c r="H59" s="208"/>
      <c r="I59" s="50"/>
    </row>
    <row r="60" spans="1:9" s="55" customFormat="1" x14ac:dyDescent="0.25">
      <c r="A60" s="62" t="s">
        <v>193</v>
      </c>
      <c r="B60" s="69" t="s">
        <v>210</v>
      </c>
      <c r="C60" s="64" t="s">
        <v>821</v>
      </c>
      <c r="D60" s="65"/>
      <c r="E60" s="209"/>
      <c r="F60" s="209"/>
      <c r="G60" s="209"/>
      <c r="H60" s="208"/>
      <c r="I60" s="50"/>
    </row>
    <row r="61" spans="1:9" s="55" customFormat="1" x14ac:dyDescent="0.25">
      <c r="A61" s="62" t="s">
        <v>211</v>
      </c>
      <c r="B61" s="69" t="s">
        <v>212</v>
      </c>
      <c r="C61" s="64" t="s">
        <v>821</v>
      </c>
      <c r="D61" s="65"/>
      <c r="E61" s="209"/>
      <c r="F61" s="209"/>
      <c r="G61" s="209"/>
      <c r="H61" s="208"/>
      <c r="I61" s="50"/>
    </row>
    <row r="62" spans="1:9" s="55" customFormat="1" x14ac:dyDescent="0.25">
      <c r="A62" s="62" t="s">
        <v>213</v>
      </c>
      <c r="B62" s="71" t="s">
        <v>214</v>
      </c>
      <c r="C62" s="64" t="s">
        <v>821</v>
      </c>
      <c r="D62" s="65"/>
      <c r="E62" s="209"/>
      <c r="F62" s="209"/>
      <c r="G62" s="209"/>
      <c r="H62" s="208"/>
      <c r="I62" s="50"/>
    </row>
    <row r="63" spans="1:9" s="55" customFormat="1" ht="31.5" x14ac:dyDescent="0.25">
      <c r="A63" s="62" t="s">
        <v>215</v>
      </c>
      <c r="B63" s="70" t="s">
        <v>216</v>
      </c>
      <c r="C63" s="64" t="s">
        <v>821</v>
      </c>
      <c r="D63" s="65"/>
      <c r="E63" s="209"/>
      <c r="F63" s="209"/>
      <c r="G63" s="209"/>
      <c r="H63" s="208"/>
      <c r="I63" s="50"/>
    </row>
    <row r="64" spans="1:9" s="55" customFormat="1" ht="31.5" x14ac:dyDescent="0.25">
      <c r="A64" s="62" t="s">
        <v>217</v>
      </c>
      <c r="B64" s="70" t="s">
        <v>218</v>
      </c>
      <c r="C64" s="64" t="s">
        <v>821</v>
      </c>
      <c r="D64" s="65"/>
      <c r="E64" s="209"/>
      <c r="F64" s="209"/>
      <c r="G64" s="209"/>
      <c r="H64" s="208"/>
      <c r="I64" s="50"/>
    </row>
    <row r="65" spans="1:9" s="55" customFormat="1" x14ac:dyDescent="0.25">
      <c r="A65" s="62" t="s">
        <v>219</v>
      </c>
      <c r="B65" s="69" t="s">
        <v>220</v>
      </c>
      <c r="C65" s="64" t="s">
        <v>821</v>
      </c>
      <c r="D65" s="65"/>
      <c r="E65" s="209"/>
      <c r="F65" s="209"/>
      <c r="G65" s="209"/>
      <c r="H65" s="208"/>
      <c r="I65" s="50"/>
    </row>
    <row r="66" spans="1:9" s="55" customFormat="1" x14ac:dyDescent="0.25">
      <c r="A66" s="62" t="s">
        <v>221</v>
      </c>
      <c r="B66" s="69" t="s">
        <v>222</v>
      </c>
      <c r="C66" s="64" t="s">
        <v>821</v>
      </c>
      <c r="D66" s="65"/>
      <c r="E66" s="209"/>
      <c r="F66" s="209"/>
      <c r="G66" s="209"/>
      <c r="H66" s="208"/>
      <c r="I66" s="50"/>
    </row>
    <row r="67" spans="1:9" s="55" customFormat="1" x14ac:dyDescent="0.25">
      <c r="A67" s="62" t="s">
        <v>223</v>
      </c>
      <c r="B67" s="69" t="s">
        <v>224</v>
      </c>
      <c r="C67" s="64" t="s">
        <v>821</v>
      </c>
      <c r="D67" s="65"/>
      <c r="E67" s="209"/>
      <c r="F67" s="209"/>
      <c r="G67" s="209"/>
      <c r="H67" s="208"/>
      <c r="I67" s="50"/>
    </row>
    <row r="68" spans="1:9" s="55" customFormat="1" x14ac:dyDescent="0.25">
      <c r="A68" s="62" t="s">
        <v>225</v>
      </c>
      <c r="B68" s="71" t="s">
        <v>226</v>
      </c>
      <c r="C68" s="64" t="s">
        <v>821</v>
      </c>
      <c r="D68" s="65"/>
      <c r="E68" s="209"/>
      <c r="F68" s="209"/>
      <c r="G68" s="209"/>
      <c r="H68" s="208"/>
      <c r="I68" s="50"/>
    </row>
    <row r="69" spans="1:9" s="55" customFormat="1" x14ac:dyDescent="0.25">
      <c r="A69" s="62" t="s">
        <v>227</v>
      </c>
      <c r="B69" s="71" t="s">
        <v>228</v>
      </c>
      <c r="C69" s="64" t="s">
        <v>821</v>
      </c>
      <c r="D69" s="65"/>
      <c r="E69" s="209"/>
      <c r="F69" s="209"/>
      <c r="G69" s="209"/>
      <c r="H69" s="208"/>
      <c r="I69" s="50"/>
    </row>
    <row r="70" spans="1:9" s="55" customFormat="1" x14ac:dyDescent="0.25">
      <c r="A70" s="62" t="s">
        <v>229</v>
      </c>
      <c r="B70" s="71" t="s">
        <v>230</v>
      </c>
      <c r="C70" s="64" t="s">
        <v>821</v>
      </c>
      <c r="D70" s="65"/>
      <c r="E70" s="209"/>
      <c r="F70" s="209"/>
      <c r="G70" s="209"/>
      <c r="H70" s="208"/>
      <c r="I70" s="50"/>
    </row>
    <row r="71" spans="1:9" s="55" customFormat="1" x14ac:dyDescent="0.25">
      <c r="A71" s="62" t="s">
        <v>139</v>
      </c>
      <c r="B71" s="69" t="s">
        <v>231</v>
      </c>
      <c r="C71" s="64" t="s">
        <v>821</v>
      </c>
      <c r="D71" s="65"/>
      <c r="E71" s="209"/>
      <c r="F71" s="209"/>
      <c r="G71" s="209"/>
      <c r="H71" s="208"/>
      <c r="I71" s="50"/>
    </row>
    <row r="72" spans="1:9" s="55" customFormat="1" x14ac:dyDescent="0.25">
      <c r="A72" s="62" t="s">
        <v>143</v>
      </c>
      <c r="B72" s="69" t="s">
        <v>232</v>
      </c>
      <c r="C72" s="64" t="s">
        <v>821</v>
      </c>
      <c r="D72" s="65"/>
      <c r="E72" s="209"/>
      <c r="F72" s="209"/>
      <c r="G72" s="209"/>
      <c r="H72" s="208"/>
      <c r="I72" s="50"/>
    </row>
    <row r="73" spans="1:9" s="55" customFormat="1" x14ac:dyDescent="0.25">
      <c r="A73" s="62" t="s">
        <v>233</v>
      </c>
      <c r="B73" s="71" t="s">
        <v>234</v>
      </c>
      <c r="C73" s="64" t="s">
        <v>821</v>
      </c>
      <c r="D73" s="65"/>
      <c r="E73" s="209"/>
      <c r="F73" s="209"/>
      <c r="G73" s="209"/>
      <c r="H73" s="208"/>
      <c r="I73" s="50"/>
    </row>
    <row r="74" spans="1:9" s="55" customFormat="1" x14ac:dyDescent="0.25">
      <c r="A74" s="62" t="s">
        <v>235</v>
      </c>
      <c r="B74" s="69" t="s">
        <v>236</v>
      </c>
      <c r="C74" s="64" t="s">
        <v>821</v>
      </c>
      <c r="D74" s="65"/>
      <c r="E74" s="209"/>
      <c r="F74" s="209"/>
      <c r="G74" s="209"/>
      <c r="H74" s="208"/>
      <c r="I74" s="50"/>
    </row>
    <row r="75" spans="1:9" s="55" customFormat="1" x14ac:dyDescent="0.25">
      <c r="A75" s="62" t="s">
        <v>237</v>
      </c>
      <c r="B75" s="69" t="s">
        <v>238</v>
      </c>
      <c r="C75" s="64" t="s">
        <v>821</v>
      </c>
      <c r="D75" s="65"/>
      <c r="E75" s="209"/>
      <c r="F75" s="209"/>
      <c r="G75" s="209"/>
      <c r="H75" s="208"/>
      <c r="I75" s="50"/>
    </row>
    <row r="76" spans="1:9" s="55" customFormat="1" ht="16.5" thickBot="1" x14ac:dyDescent="0.3">
      <c r="A76" s="74" t="s">
        <v>239</v>
      </c>
      <c r="B76" s="75" t="s">
        <v>240</v>
      </c>
      <c r="C76" s="76" t="s">
        <v>821</v>
      </c>
      <c r="D76" s="77"/>
      <c r="E76" s="210"/>
      <c r="F76" s="210"/>
      <c r="G76" s="210"/>
      <c r="H76" s="211"/>
      <c r="I76" s="50"/>
    </row>
    <row r="77" spans="1:9" s="55" customFormat="1" x14ac:dyDescent="0.25">
      <c r="A77" s="56" t="s">
        <v>241</v>
      </c>
      <c r="B77" s="78" t="s">
        <v>242</v>
      </c>
      <c r="C77" s="58" t="s">
        <v>821</v>
      </c>
      <c r="D77" s="59"/>
      <c r="E77" s="212"/>
      <c r="F77" s="212"/>
      <c r="G77" s="212"/>
      <c r="H77" s="207"/>
      <c r="I77" s="50"/>
    </row>
    <row r="78" spans="1:9" s="55" customFormat="1" x14ac:dyDescent="0.25">
      <c r="A78" s="62" t="s">
        <v>243</v>
      </c>
      <c r="B78" s="69" t="s">
        <v>244</v>
      </c>
      <c r="C78" s="64" t="s">
        <v>821</v>
      </c>
      <c r="D78" s="65"/>
      <c r="E78" s="209"/>
      <c r="F78" s="209"/>
      <c r="G78" s="209"/>
      <c r="H78" s="208"/>
      <c r="I78" s="50"/>
    </row>
    <row r="79" spans="1:9" s="55" customFormat="1" x14ac:dyDescent="0.25">
      <c r="A79" s="62" t="s">
        <v>245</v>
      </c>
      <c r="B79" s="69" t="s">
        <v>246</v>
      </c>
      <c r="C79" s="64" t="s">
        <v>821</v>
      </c>
      <c r="D79" s="65"/>
      <c r="E79" s="209"/>
      <c r="F79" s="209"/>
      <c r="G79" s="209"/>
      <c r="H79" s="208"/>
      <c r="I79" s="50"/>
    </row>
    <row r="80" spans="1:9" s="55" customFormat="1" ht="16.5" thickBot="1" x14ac:dyDescent="0.3">
      <c r="A80" s="79" t="s">
        <v>247</v>
      </c>
      <c r="B80" s="80" t="s">
        <v>248</v>
      </c>
      <c r="C80" s="81" t="s">
        <v>821</v>
      </c>
      <c r="D80" s="82"/>
      <c r="E80" s="213"/>
      <c r="F80" s="213"/>
      <c r="G80" s="213"/>
      <c r="H80" s="214"/>
      <c r="I80" s="50"/>
    </row>
    <row r="81" spans="1:9" s="55" customFormat="1" x14ac:dyDescent="0.25">
      <c r="A81" s="83" t="s">
        <v>249</v>
      </c>
      <c r="B81" s="57" t="s">
        <v>250</v>
      </c>
      <c r="C81" s="84" t="s">
        <v>821</v>
      </c>
      <c r="D81" s="85"/>
      <c r="E81" s="215"/>
      <c r="F81" s="215"/>
      <c r="G81" s="215"/>
      <c r="H81" s="216"/>
      <c r="I81" s="50"/>
    </row>
    <row r="82" spans="1:9" s="55" customFormat="1" x14ac:dyDescent="0.25">
      <c r="A82" s="62" t="s">
        <v>251</v>
      </c>
      <c r="B82" s="63" t="s">
        <v>171</v>
      </c>
      <c r="C82" s="64" t="s">
        <v>821</v>
      </c>
      <c r="D82" s="65"/>
      <c r="E82" s="209"/>
      <c r="F82" s="209"/>
      <c r="G82" s="209"/>
      <c r="H82" s="208"/>
      <c r="I82" s="50"/>
    </row>
    <row r="83" spans="1:9" s="55" customFormat="1" ht="31.5" x14ac:dyDescent="0.25">
      <c r="A83" s="62" t="s">
        <v>252</v>
      </c>
      <c r="B83" s="70" t="s">
        <v>172</v>
      </c>
      <c r="C83" s="64" t="s">
        <v>821</v>
      </c>
      <c r="D83" s="65"/>
      <c r="E83" s="209"/>
      <c r="F83" s="209"/>
      <c r="G83" s="209"/>
      <c r="H83" s="208"/>
      <c r="I83" s="50"/>
    </row>
    <row r="84" spans="1:9" s="55" customFormat="1" ht="31.5" x14ac:dyDescent="0.25">
      <c r="A84" s="62" t="s">
        <v>253</v>
      </c>
      <c r="B84" s="70" t="s">
        <v>173</v>
      </c>
      <c r="C84" s="64" t="s">
        <v>821</v>
      </c>
      <c r="D84" s="65"/>
      <c r="E84" s="209"/>
      <c r="F84" s="209"/>
      <c r="G84" s="209"/>
      <c r="H84" s="208"/>
      <c r="I84" s="50"/>
    </row>
    <row r="85" spans="1:9" s="55" customFormat="1" ht="31.5" x14ac:dyDescent="0.25">
      <c r="A85" s="62" t="s">
        <v>254</v>
      </c>
      <c r="B85" s="70" t="s">
        <v>174</v>
      </c>
      <c r="C85" s="64" t="s">
        <v>821</v>
      </c>
      <c r="D85" s="65"/>
      <c r="E85" s="209"/>
      <c r="F85" s="209"/>
      <c r="G85" s="209"/>
      <c r="H85" s="208"/>
      <c r="I85" s="50"/>
    </row>
    <row r="86" spans="1:9" s="55" customFormat="1" x14ac:dyDescent="0.25">
      <c r="A86" s="62" t="s">
        <v>255</v>
      </c>
      <c r="B86" s="63" t="s">
        <v>175</v>
      </c>
      <c r="C86" s="64" t="s">
        <v>821</v>
      </c>
      <c r="D86" s="65"/>
      <c r="E86" s="209"/>
      <c r="F86" s="209"/>
      <c r="G86" s="209"/>
      <c r="H86" s="208"/>
      <c r="I86" s="50"/>
    </row>
    <row r="87" spans="1:9" s="55" customFormat="1" x14ac:dyDescent="0.25">
      <c r="A87" s="62" t="s">
        <v>256</v>
      </c>
      <c r="B87" s="63" t="s">
        <v>176</v>
      </c>
      <c r="C87" s="64" t="s">
        <v>821</v>
      </c>
      <c r="D87" s="65"/>
      <c r="E87" s="209"/>
      <c r="F87" s="209"/>
      <c r="G87" s="209"/>
      <c r="H87" s="208"/>
      <c r="I87" s="50"/>
    </row>
    <row r="88" spans="1:9" s="55" customFormat="1" x14ac:dyDescent="0.25">
      <c r="A88" s="62" t="s">
        <v>257</v>
      </c>
      <c r="B88" s="63" t="s">
        <v>177</v>
      </c>
      <c r="C88" s="64" t="s">
        <v>821</v>
      </c>
      <c r="D88" s="65"/>
      <c r="E88" s="209"/>
      <c r="F88" s="209"/>
      <c r="G88" s="209"/>
      <c r="H88" s="208"/>
      <c r="I88" s="50"/>
    </row>
    <row r="89" spans="1:9" s="55" customFormat="1" x14ac:dyDescent="0.25">
      <c r="A89" s="62" t="s">
        <v>258</v>
      </c>
      <c r="B89" s="63" t="s">
        <v>179</v>
      </c>
      <c r="C89" s="64" t="s">
        <v>821</v>
      </c>
      <c r="D89" s="65"/>
      <c r="E89" s="209"/>
      <c r="F89" s="209"/>
      <c r="G89" s="209"/>
      <c r="H89" s="208"/>
      <c r="I89" s="50"/>
    </row>
    <row r="90" spans="1:9" s="55" customFormat="1" x14ac:dyDescent="0.25">
      <c r="A90" s="62" t="s">
        <v>259</v>
      </c>
      <c r="B90" s="63" t="s">
        <v>181</v>
      </c>
      <c r="C90" s="64" t="s">
        <v>821</v>
      </c>
      <c r="D90" s="65"/>
      <c r="E90" s="209"/>
      <c r="F90" s="209"/>
      <c r="G90" s="209"/>
      <c r="H90" s="208"/>
      <c r="I90" s="50"/>
    </row>
    <row r="91" spans="1:9" s="55" customFormat="1" x14ac:dyDescent="0.25">
      <c r="A91" s="62" t="s">
        <v>260</v>
      </c>
      <c r="B91" s="63" t="s">
        <v>183</v>
      </c>
      <c r="C91" s="64" t="s">
        <v>821</v>
      </c>
      <c r="D91" s="65"/>
      <c r="E91" s="209"/>
      <c r="F91" s="209"/>
      <c r="G91" s="209"/>
      <c r="H91" s="208"/>
      <c r="I91" s="50"/>
    </row>
    <row r="92" spans="1:9" s="55" customFormat="1" ht="31.5" x14ac:dyDescent="0.25">
      <c r="A92" s="62" t="s">
        <v>261</v>
      </c>
      <c r="B92" s="68" t="s">
        <v>185</v>
      </c>
      <c r="C92" s="64" t="s">
        <v>821</v>
      </c>
      <c r="D92" s="65"/>
      <c r="E92" s="209"/>
      <c r="F92" s="209"/>
      <c r="G92" s="209"/>
      <c r="H92" s="208"/>
      <c r="I92" s="50"/>
    </row>
    <row r="93" spans="1:9" s="55" customFormat="1" x14ac:dyDescent="0.25">
      <c r="A93" s="62" t="s">
        <v>262</v>
      </c>
      <c r="B93" s="70" t="s">
        <v>95</v>
      </c>
      <c r="C93" s="64" t="s">
        <v>821</v>
      </c>
      <c r="D93" s="65"/>
      <c r="E93" s="209"/>
      <c r="F93" s="209"/>
      <c r="G93" s="209"/>
      <c r="H93" s="208"/>
      <c r="I93" s="50"/>
    </row>
    <row r="94" spans="1:9" s="55" customFormat="1" x14ac:dyDescent="0.25">
      <c r="A94" s="62" t="s">
        <v>263</v>
      </c>
      <c r="B94" s="69" t="s">
        <v>96</v>
      </c>
      <c r="C94" s="64" t="s">
        <v>821</v>
      </c>
      <c r="D94" s="65"/>
      <c r="E94" s="209"/>
      <c r="F94" s="209"/>
      <c r="G94" s="209"/>
      <c r="H94" s="208"/>
      <c r="I94" s="50"/>
    </row>
    <row r="95" spans="1:9" s="55" customFormat="1" x14ac:dyDescent="0.25">
      <c r="A95" s="62" t="s">
        <v>264</v>
      </c>
      <c r="B95" s="63" t="s">
        <v>189</v>
      </c>
      <c r="C95" s="64" t="s">
        <v>821</v>
      </c>
      <c r="D95" s="65"/>
      <c r="E95" s="209"/>
      <c r="F95" s="209"/>
      <c r="G95" s="209"/>
      <c r="H95" s="208"/>
      <c r="I95" s="50"/>
    </row>
    <row r="96" spans="1:9" s="55" customFormat="1" x14ac:dyDescent="0.25">
      <c r="A96" s="62" t="s">
        <v>265</v>
      </c>
      <c r="B96" s="86" t="s">
        <v>266</v>
      </c>
      <c r="C96" s="64" t="s">
        <v>821</v>
      </c>
      <c r="D96" s="65"/>
      <c r="E96" s="209"/>
      <c r="F96" s="209"/>
      <c r="G96" s="209"/>
      <c r="H96" s="208"/>
      <c r="I96" s="50"/>
    </row>
    <row r="97" spans="1:9" s="55" customFormat="1" x14ac:dyDescent="0.25">
      <c r="A97" s="62" t="s">
        <v>26</v>
      </c>
      <c r="B97" s="68" t="s">
        <v>267</v>
      </c>
      <c r="C97" s="64" t="s">
        <v>821</v>
      </c>
      <c r="D97" s="65"/>
      <c r="E97" s="209"/>
      <c r="F97" s="209"/>
      <c r="G97" s="209"/>
      <c r="H97" s="208"/>
      <c r="I97" s="50"/>
    </row>
    <row r="98" spans="1:9" s="55" customFormat="1" x14ac:dyDescent="0.25">
      <c r="A98" s="62" t="s">
        <v>268</v>
      </c>
      <c r="B98" s="70" t="s">
        <v>269</v>
      </c>
      <c r="C98" s="64" t="s">
        <v>821</v>
      </c>
      <c r="D98" s="65"/>
      <c r="E98" s="209"/>
      <c r="F98" s="209"/>
      <c r="G98" s="209"/>
      <c r="H98" s="208"/>
      <c r="I98" s="50"/>
    </row>
    <row r="99" spans="1:9" s="55" customFormat="1" x14ac:dyDescent="0.25">
      <c r="A99" s="62" t="s">
        <v>270</v>
      </c>
      <c r="B99" s="70" t="s">
        <v>271</v>
      </c>
      <c r="C99" s="64" t="s">
        <v>821</v>
      </c>
      <c r="D99" s="65"/>
      <c r="E99" s="209"/>
      <c r="F99" s="209"/>
      <c r="G99" s="209"/>
      <c r="H99" s="208"/>
      <c r="I99" s="50"/>
    </row>
    <row r="100" spans="1:9" s="55" customFormat="1" x14ac:dyDescent="0.25">
      <c r="A100" s="62" t="s">
        <v>272</v>
      </c>
      <c r="B100" s="70" t="s">
        <v>273</v>
      </c>
      <c r="C100" s="64" t="s">
        <v>821</v>
      </c>
      <c r="D100" s="65"/>
      <c r="E100" s="209"/>
      <c r="F100" s="209"/>
      <c r="G100" s="209"/>
      <c r="H100" s="208"/>
      <c r="I100" s="50"/>
    </row>
    <row r="101" spans="1:9" s="55" customFormat="1" x14ac:dyDescent="0.25">
      <c r="A101" s="62" t="s">
        <v>274</v>
      </c>
      <c r="B101" s="72" t="s">
        <v>275</v>
      </c>
      <c r="C101" s="64" t="s">
        <v>821</v>
      </c>
      <c r="D101" s="65"/>
      <c r="E101" s="209"/>
      <c r="F101" s="209"/>
      <c r="G101" s="209"/>
      <c r="H101" s="208"/>
      <c r="I101" s="50"/>
    </row>
    <row r="102" spans="1:9" s="55" customFormat="1" x14ac:dyDescent="0.25">
      <c r="A102" s="62" t="s">
        <v>276</v>
      </c>
      <c r="B102" s="69" t="s">
        <v>277</v>
      </c>
      <c r="C102" s="64" t="s">
        <v>821</v>
      </c>
      <c r="D102" s="65"/>
      <c r="E102" s="209"/>
      <c r="F102" s="209"/>
      <c r="G102" s="209"/>
      <c r="H102" s="208"/>
      <c r="I102" s="50"/>
    </row>
    <row r="103" spans="1:9" s="55" customFormat="1" x14ac:dyDescent="0.25">
      <c r="A103" s="62" t="s">
        <v>27</v>
      </c>
      <c r="B103" s="71" t="s">
        <v>234</v>
      </c>
      <c r="C103" s="64" t="s">
        <v>821</v>
      </c>
      <c r="D103" s="65"/>
      <c r="E103" s="209"/>
      <c r="F103" s="209"/>
      <c r="G103" s="209"/>
      <c r="H103" s="208"/>
      <c r="I103" s="50"/>
    </row>
    <row r="104" spans="1:9" s="55" customFormat="1" x14ac:dyDescent="0.25">
      <c r="A104" s="62" t="s">
        <v>278</v>
      </c>
      <c r="B104" s="69" t="s">
        <v>279</v>
      </c>
      <c r="C104" s="64" t="s">
        <v>821</v>
      </c>
      <c r="D104" s="65"/>
      <c r="E104" s="209"/>
      <c r="F104" s="209"/>
      <c r="G104" s="209"/>
      <c r="H104" s="208"/>
      <c r="I104" s="50"/>
    </row>
    <row r="105" spans="1:9" s="55" customFormat="1" x14ac:dyDescent="0.25">
      <c r="A105" s="62" t="s">
        <v>280</v>
      </c>
      <c r="B105" s="69" t="s">
        <v>281</v>
      </c>
      <c r="C105" s="64" t="s">
        <v>821</v>
      </c>
      <c r="D105" s="65"/>
      <c r="E105" s="209"/>
      <c r="F105" s="209"/>
      <c r="G105" s="209"/>
      <c r="H105" s="208"/>
      <c r="I105" s="50"/>
    </row>
    <row r="106" spans="1:9" s="55" customFormat="1" x14ac:dyDescent="0.25">
      <c r="A106" s="62" t="s">
        <v>282</v>
      </c>
      <c r="B106" s="69" t="s">
        <v>283</v>
      </c>
      <c r="C106" s="64" t="s">
        <v>821</v>
      </c>
      <c r="D106" s="65"/>
      <c r="E106" s="209"/>
      <c r="F106" s="209"/>
      <c r="G106" s="209"/>
      <c r="H106" s="208"/>
      <c r="I106" s="50"/>
    </row>
    <row r="107" spans="1:9" s="55" customFormat="1" x14ac:dyDescent="0.25">
      <c r="A107" s="62" t="s">
        <v>284</v>
      </c>
      <c r="B107" s="72" t="s">
        <v>285</v>
      </c>
      <c r="C107" s="64" t="s">
        <v>821</v>
      </c>
      <c r="D107" s="65"/>
      <c r="E107" s="209"/>
      <c r="F107" s="209"/>
      <c r="G107" s="209"/>
      <c r="H107" s="208"/>
      <c r="I107" s="50"/>
    </row>
    <row r="108" spans="1:9" s="55" customFormat="1" x14ac:dyDescent="0.25">
      <c r="A108" s="62" t="s">
        <v>286</v>
      </c>
      <c r="B108" s="69" t="s">
        <v>287</v>
      </c>
      <c r="C108" s="64" t="s">
        <v>821</v>
      </c>
      <c r="D108" s="65"/>
      <c r="E108" s="209"/>
      <c r="F108" s="209"/>
      <c r="G108" s="209"/>
      <c r="H108" s="208"/>
      <c r="I108" s="50"/>
    </row>
    <row r="109" spans="1:9" s="55" customFormat="1" x14ac:dyDescent="0.25">
      <c r="A109" s="62" t="s">
        <v>288</v>
      </c>
      <c r="B109" s="86" t="s">
        <v>289</v>
      </c>
      <c r="C109" s="64" t="s">
        <v>821</v>
      </c>
      <c r="D109" s="65"/>
      <c r="E109" s="209"/>
      <c r="F109" s="209"/>
      <c r="G109" s="209"/>
      <c r="H109" s="208"/>
      <c r="I109" s="50"/>
    </row>
    <row r="110" spans="1:9" s="55" customFormat="1" ht="31.5" x14ac:dyDescent="0.25">
      <c r="A110" s="62" t="s">
        <v>28</v>
      </c>
      <c r="B110" s="68" t="s">
        <v>290</v>
      </c>
      <c r="C110" s="64" t="s">
        <v>821</v>
      </c>
      <c r="D110" s="65"/>
      <c r="E110" s="209"/>
      <c r="F110" s="209"/>
      <c r="G110" s="209"/>
      <c r="H110" s="208"/>
      <c r="I110" s="50"/>
    </row>
    <row r="111" spans="1:9" s="55" customFormat="1" ht="31.5" x14ac:dyDescent="0.25">
      <c r="A111" s="62" t="s">
        <v>291</v>
      </c>
      <c r="B111" s="70" t="s">
        <v>172</v>
      </c>
      <c r="C111" s="64" t="s">
        <v>821</v>
      </c>
      <c r="D111" s="65"/>
      <c r="E111" s="209"/>
      <c r="F111" s="209"/>
      <c r="G111" s="209"/>
      <c r="H111" s="208"/>
      <c r="I111" s="50"/>
    </row>
    <row r="112" spans="1:9" s="55" customFormat="1" ht="31.5" x14ac:dyDescent="0.25">
      <c r="A112" s="62" t="s">
        <v>292</v>
      </c>
      <c r="B112" s="70" t="s">
        <v>173</v>
      </c>
      <c r="C112" s="64" t="s">
        <v>821</v>
      </c>
      <c r="D112" s="65"/>
      <c r="E112" s="209"/>
      <c r="F112" s="209"/>
      <c r="G112" s="209"/>
      <c r="H112" s="208"/>
      <c r="I112" s="50"/>
    </row>
    <row r="113" spans="1:9" s="55" customFormat="1" ht="31.5" x14ac:dyDescent="0.25">
      <c r="A113" s="62" t="s">
        <v>293</v>
      </c>
      <c r="B113" s="70" t="s">
        <v>174</v>
      </c>
      <c r="C113" s="64" t="s">
        <v>821</v>
      </c>
      <c r="D113" s="65"/>
      <c r="E113" s="209"/>
      <c r="F113" s="209"/>
      <c r="G113" s="209"/>
      <c r="H113" s="208"/>
      <c r="I113" s="50"/>
    </row>
    <row r="114" spans="1:9" s="55" customFormat="1" x14ac:dyDescent="0.25">
      <c r="A114" s="62" t="s">
        <v>29</v>
      </c>
      <c r="B114" s="63" t="s">
        <v>175</v>
      </c>
      <c r="C114" s="64" t="s">
        <v>821</v>
      </c>
      <c r="D114" s="65"/>
      <c r="E114" s="209"/>
      <c r="F114" s="209"/>
      <c r="G114" s="209"/>
      <c r="H114" s="208"/>
      <c r="I114" s="50"/>
    </row>
    <row r="115" spans="1:9" s="55" customFormat="1" x14ac:dyDescent="0.25">
      <c r="A115" s="62" t="s">
        <v>30</v>
      </c>
      <c r="B115" s="63" t="s">
        <v>176</v>
      </c>
      <c r="C115" s="64" t="s">
        <v>821</v>
      </c>
      <c r="D115" s="65"/>
      <c r="E115" s="209"/>
      <c r="F115" s="209"/>
      <c r="G115" s="209"/>
      <c r="H115" s="208"/>
      <c r="I115" s="50"/>
    </row>
    <row r="116" spans="1:9" s="55" customFormat="1" x14ac:dyDescent="0.25">
      <c r="A116" s="62" t="s">
        <v>31</v>
      </c>
      <c r="B116" s="63" t="s">
        <v>177</v>
      </c>
      <c r="C116" s="64" t="s">
        <v>821</v>
      </c>
      <c r="D116" s="65"/>
      <c r="E116" s="209"/>
      <c r="F116" s="209"/>
      <c r="G116" s="209"/>
      <c r="H116" s="208"/>
      <c r="I116" s="50"/>
    </row>
    <row r="117" spans="1:9" s="55" customFormat="1" x14ac:dyDescent="0.25">
      <c r="A117" s="62" t="s">
        <v>294</v>
      </c>
      <c r="B117" s="63" t="s">
        <v>179</v>
      </c>
      <c r="C117" s="64" t="s">
        <v>821</v>
      </c>
      <c r="D117" s="65"/>
      <c r="E117" s="209"/>
      <c r="F117" s="209"/>
      <c r="G117" s="209"/>
      <c r="H117" s="208"/>
      <c r="I117" s="50"/>
    </row>
    <row r="118" spans="1:9" s="55" customFormat="1" x14ac:dyDescent="0.25">
      <c r="A118" s="62" t="s">
        <v>295</v>
      </c>
      <c r="B118" s="63" t="s">
        <v>181</v>
      </c>
      <c r="C118" s="64" t="s">
        <v>821</v>
      </c>
      <c r="D118" s="65"/>
      <c r="E118" s="209"/>
      <c r="F118" s="209"/>
      <c r="G118" s="209"/>
      <c r="H118" s="208"/>
      <c r="I118" s="50"/>
    </row>
    <row r="119" spans="1:9" s="55" customFormat="1" x14ac:dyDescent="0.25">
      <c r="A119" s="62" t="s">
        <v>296</v>
      </c>
      <c r="B119" s="63" t="s">
        <v>183</v>
      </c>
      <c r="C119" s="64" t="s">
        <v>821</v>
      </c>
      <c r="D119" s="65"/>
      <c r="E119" s="209"/>
      <c r="F119" s="209"/>
      <c r="G119" s="209"/>
      <c r="H119" s="208"/>
      <c r="I119" s="50"/>
    </row>
    <row r="120" spans="1:9" s="55" customFormat="1" ht="31.5" x14ac:dyDescent="0.25">
      <c r="A120" s="62" t="s">
        <v>297</v>
      </c>
      <c r="B120" s="68" t="s">
        <v>185</v>
      </c>
      <c r="C120" s="64" t="s">
        <v>821</v>
      </c>
      <c r="D120" s="65"/>
      <c r="E120" s="209"/>
      <c r="F120" s="209"/>
      <c r="G120" s="209"/>
      <c r="H120" s="208"/>
      <c r="I120" s="50"/>
    </row>
    <row r="121" spans="1:9" s="55" customFormat="1" x14ac:dyDescent="0.25">
      <c r="A121" s="62" t="s">
        <v>298</v>
      </c>
      <c r="B121" s="69" t="s">
        <v>95</v>
      </c>
      <c r="C121" s="64" t="s">
        <v>821</v>
      </c>
      <c r="D121" s="65"/>
      <c r="E121" s="209"/>
      <c r="F121" s="209"/>
      <c r="G121" s="209"/>
      <c r="H121" s="208"/>
      <c r="I121" s="50"/>
    </row>
    <row r="122" spans="1:9" s="55" customFormat="1" x14ac:dyDescent="0.25">
      <c r="A122" s="62" t="s">
        <v>299</v>
      </c>
      <c r="B122" s="69" t="s">
        <v>96</v>
      </c>
      <c r="C122" s="64" t="s">
        <v>821</v>
      </c>
      <c r="D122" s="65"/>
      <c r="E122" s="209"/>
      <c r="F122" s="209"/>
      <c r="G122" s="209"/>
      <c r="H122" s="208"/>
      <c r="I122" s="50"/>
    </row>
    <row r="123" spans="1:9" s="55" customFormat="1" x14ac:dyDescent="0.25">
      <c r="A123" s="62" t="s">
        <v>300</v>
      </c>
      <c r="B123" s="63" t="s">
        <v>189</v>
      </c>
      <c r="C123" s="64" t="s">
        <v>821</v>
      </c>
      <c r="D123" s="65"/>
      <c r="E123" s="209"/>
      <c r="F123" s="209"/>
      <c r="G123" s="209"/>
      <c r="H123" s="208"/>
      <c r="I123" s="50"/>
    </row>
    <row r="124" spans="1:9" s="55" customFormat="1" x14ac:dyDescent="0.25">
      <c r="A124" s="62" t="s">
        <v>301</v>
      </c>
      <c r="B124" s="86" t="s">
        <v>302</v>
      </c>
      <c r="C124" s="64" t="s">
        <v>821</v>
      </c>
      <c r="D124" s="65"/>
      <c r="E124" s="209"/>
      <c r="F124" s="209"/>
      <c r="G124" s="209"/>
      <c r="H124" s="208"/>
      <c r="I124" s="50"/>
    </row>
    <row r="125" spans="1:9" s="55" customFormat="1" x14ac:dyDescent="0.25">
      <c r="A125" s="62" t="s">
        <v>32</v>
      </c>
      <c r="B125" s="63" t="s">
        <v>171</v>
      </c>
      <c r="C125" s="64" t="s">
        <v>821</v>
      </c>
      <c r="D125" s="65"/>
      <c r="E125" s="209"/>
      <c r="F125" s="209"/>
      <c r="G125" s="209"/>
      <c r="H125" s="208"/>
      <c r="I125" s="50"/>
    </row>
    <row r="126" spans="1:9" s="55" customFormat="1" ht="31.5" x14ac:dyDescent="0.25">
      <c r="A126" s="62" t="s">
        <v>303</v>
      </c>
      <c r="B126" s="70" t="s">
        <v>172</v>
      </c>
      <c r="C126" s="64" t="s">
        <v>821</v>
      </c>
      <c r="D126" s="65"/>
      <c r="E126" s="209"/>
      <c r="F126" s="209"/>
      <c r="G126" s="209"/>
      <c r="H126" s="208"/>
      <c r="I126" s="50"/>
    </row>
    <row r="127" spans="1:9" s="55" customFormat="1" ht="31.5" x14ac:dyDescent="0.25">
      <c r="A127" s="62" t="s">
        <v>304</v>
      </c>
      <c r="B127" s="70" t="s">
        <v>173</v>
      </c>
      <c r="C127" s="64" t="s">
        <v>821</v>
      </c>
      <c r="D127" s="65"/>
      <c r="E127" s="209"/>
      <c r="F127" s="209"/>
      <c r="G127" s="209"/>
      <c r="H127" s="208"/>
      <c r="I127" s="50"/>
    </row>
    <row r="128" spans="1:9" s="55" customFormat="1" ht="31.5" x14ac:dyDescent="0.25">
      <c r="A128" s="62" t="s">
        <v>305</v>
      </c>
      <c r="B128" s="70" t="s">
        <v>174</v>
      </c>
      <c r="C128" s="64" t="s">
        <v>821</v>
      </c>
      <c r="D128" s="65"/>
      <c r="E128" s="209"/>
      <c r="F128" s="209"/>
      <c r="G128" s="209"/>
      <c r="H128" s="208"/>
      <c r="I128" s="50"/>
    </row>
    <row r="129" spans="1:9" s="55" customFormat="1" x14ac:dyDescent="0.25">
      <c r="A129" s="62" t="s">
        <v>33</v>
      </c>
      <c r="B129" s="71" t="s">
        <v>306</v>
      </c>
      <c r="C129" s="64" t="s">
        <v>821</v>
      </c>
      <c r="D129" s="65"/>
      <c r="E129" s="209"/>
      <c r="F129" s="209"/>
      <c r="G129" s="209"/>
      <c r="H129" s="208"/>
      <c r="I129" s="50"/>
    </row>
    <row r="130" spans="1:9" s="55" customFormat="1" x14ac:dyDescent="0.25">
      <c r="A130" s="62" t="s">
        <v>34</v>
      </c>
      <c r="B130" s="71" t="s">
        <v>307</v>
      </c>
      <c r="C130" s="64" t="s">
        <v>821</v>
      </c>
      <c r="D130" s="65"/>
      <c r="E130" s="209"/>
      <c r="F130" s="209"/>
      <c r="G130" s="209"/>
      <c r="H130" s="208"/>
      <c r="I130" s="50"/>
    </row>
    <row r="131" spans="1:9" s="55" customFormat="1" x14ac:dyDescent="0.25">
      <c r="A131" s="62" t="s">
        <v>35</v>
      </c>
      <c r="B131" s="71" t="s">
        <v>308</v>
      </c>
      <c r="C131" s="64" t="s">
        <v>821</v>
      </c>
      <c r="D131" s="65"/>
      <c r="E131" s="209"/>
      <c r="F131" s="209"/>
      <c r="G131" s="209"/>
      <c r="H131" s="208"/>
      <c r="I131" s="50"/>
    </row>
    <row r="132" spans="1:9" s="55" customFormat="1" x14ac:dyDescent="0.25">
      <c r="A132" s="62" t="s">
        <v>309</v>
      </c>
      <c r="B132" s="71" t="s">
        <v>310</v>
      </c>
      <c r="C132" s="64" t="s">
        <v>821</v>
      </c>
      <c r="D132" s="65"/>
      <c r="E132" s="209"/>
      <c r="F132" s="209"/>
      <c r="G132" s="209"/>
      <c r="H132" s="208"/>
      <c r="I132" s="50"/>
    </row>
    <row r="133" spans="1:9" s="55" customFormat="1" x14ac:dyDescent="0.25">
      <c r="A133" s="62" t="s">
        <v>311</v>
      </c>
      <c r="B133" s="71" t="s">
        <v>312</v>
      </c>
      <c r="C133" s="64" t="s">
        <v>821</v>
      </c>
      <c r="D133" s="65"/>
      <c r="E133" s="209"/>
      <c r="F133" s="209"/>
      <c r="G133" s="209"/>
      <c r="H133" s="208"/>
      <c r="I133" s="50"/>
    </row>
    <row r="134" spans="1:9" s="55" customFormat="1" x14ac:dyDescent="0.25">
      <c r="A134" s="62" t="s">
        <v>313</v>
      </c>
      <c r="B134" s="71" t="s">
        <v>314</v>
      </c>
      <c r="C134" s="64" t="s">
        <v>821</v>
      </c>
      <c r="D134" s="65"/>
      <c r="E134" s="209"/>
      <c r="F134" s="209"/>
      <c r="G134" s="209"/>
      <c r="H134" s="208"/>
      <c r="I134" s="50"/>
    </row>
    <row r="135" spans="1:9" s="55" customFormat="1" ht="31.5" x14ac:dyDescent="0.25">
      <c r="A135" s="62" t="s">
        <v>315</v>
      </c>
      <c r="B135" s="71" t="s">
        <v>185</v>
      </c>
      <c r="C135" s="64" t="s">
        <v>821</v>
      </c>
      <c r="D135" s="65"/>
      <c r="E135" s="209"/>
      <c r="F135" s="209"/>
      <c r="G135" s="209"/>
      <c r="H135" s="208"/>
      <c r="I135" s="50"/>
    </row>
    <row r="136" spans="1:9" s="55" customFormat="1" x14ac:dyDescent="0.25">
      <c r="A136" s="62" t="s">
        <v>316</v>
      </c>
      <c r="B136" s="69" t="s">
        <v>317</v>
      </c>
      <c r="C136" s="64" t="s">
        <v>821</v>
      </c>
      <c r="D136" s="65"/>
      <c r="E136" s="209"/>
      <c r="F136" s="209"/>
      <c r="G136" s="209"/>
      <c r="H136" s="208"/>
      <c r="I136" s="50"/>
    </row>
    <row r="137" spans="1:9" s="55" customFormat="1" x14ac:dyDescent="0.25">
      <c r="A137" s="62" t="s">
        <v>318</v>
      </c>
      <c r="B137" s="69" t="s">
        <v>96</v>
      </c>
      <c r="C137" s="64" t="s">
        <v>821</v>
      </c>
      <c r="D137" s="65"/>
      <c r="E137" s="209"/>
      <c r="F137" s="209"/>
      <c r="G137" s="209"/>
      <c r="H137" s="208"/>
      <c r="I137" s="50"/>
    </row>
    <row r="138" spans="1:9" s="55" customFormat="1" x14ac:dyDescent="0.25">
      <c r="A138" s="62" t="s">
        <v>319</v>
      </c>
      <c r="B138" s="71" t="s">
        <v>320</v>
      </c>
      <c r="C138" s="64" t="s">
        <v>821</v>
      </c>
      <c r="D138" s="65"/>
      <c r="E138" s="209"/>
      <c r="F138" s="209"/>
      <c r="G138" s="209"/>
      <c r="H138" s="208"/>
      <c r="I138" s="50"/>
    </row>
    <row r="139" spans="1:9" s="55" customFormat="1" x14ac:dyDescent="0.25">
      <c r="A139" s="62" t="s">
        <v>321</v>
      </c>
      <c r="B139" s="86" t="s">
        <v>322</v>
      </c>
      <c r="C139" s="64" t="s">
        <v>821</v>
      </c>
      <c r="D139" s="65"/>
      <c r="E139" s="209"/>
      <c r="F139" s="209"/>
      <c r="G139" s="209"/>
      <c r="H139" s="208"/>
      <c r="I139" s="50"/>
    </row>
    <row r="140" spans="1:9" s="55" customFormat="1" x14ac:dyDescent="0.25">
      <c r="A140" s="62" t="s">
        <v>36</v>
      </c>
      <c r="B140" s="63" t="s">
        <v>171</v>
      </c>
      <c r="C140" s="64" t="s">
        <v>821</v>
      </c>
      <c r="D140" s="65"/>
      <c r="E140" s="209"/>
      <c r="F140" s="209"/>
      <c r="G140" s="209"/>
      <c r="H140" s="208"/>
      <c r="I140" s="50"/>
    </row>
    <row r="141" spans="1:9" s="55" customFormat="1" ht="31.5" x14ac:dyDescent="0.25">
      <c r="A141" s="62" t="s">
        <v>323</v>
      </c>
      <c r="B141" s="70" t="s">
        <v>172</v>
      </c>
      <c r="C141" s="64" t="s">
        <v>821</v>
      </c>
      <c r="D141" s="65"/>
      <c r="E141" s="209"/>
      <c r="F141" s="209"/>
      <c r="G141" s="209"/>
      <c r="H141" s="208"/>
      <c r="I141" s="50"/>
    </row>
    <row r="142" spans="1:9" s="55" customFormat="1" ht="31.5" x14ac:dyDescent="0.25">
      <c r="A142" s="62" t="s">
        <v>324</v>
      </c>
      <c r="B142" s="70" t="s">
        <v>173</v>
      </c>
      <c r="C142" s="64" t="s">
        <v>821</v>
      </c>
      <c r="D142" s="65"/>
      <c r="E142" s="209"/>
      <c r="F142" s="209"/>
      <c r="G142" s="209"/>
      <c r="H142" s="208"/>
      <c r="I142" s="50"/>
    </row>
    <row r="143" spans="1:9" s="55" customFormat="1" ht="31.5" x14ac:dyDescent="0.25">
      <c r="A143" s="62" t="s">
        <v>325</v>
      </c>
      <c r="B143" s="70" t="s">
        <v>174</v>
      </c>
      <c r="C143" s="64" t="s">
        <v>821</v>
      </c>
      <c r="D143" s="65"/>
      <c r="E143" s="209"/>
      <c r="F143" s="209"/>
      <c r="G143" s="209"/>
      <c r="H143" s="208"/>
      <c r="I143" s="50"/>
    </row>
    <row r="144" spans="1:9" s="55" customFormat="1" x14ac:dyDescent="0.25">
      <c r="A144" s="62" t="s">
        <v>37</v>
      </c>
      <c r="B144" s="63" t="s">
        <v>175</v>
      </c>
      <c r="C144" s="64" t="s">
        <v>821</v>
      </c>
      <c r="D144" s="65"/>
      <c r="E144" s="209"/>
      <c r="F144" s="209"/>
      <c r="G144" s="209"/>
      <c r="H144" s="208"/>
      <c r="I144" s="50"/>
    </row>
    <row r="145" spans="1:9" s="55" customFormat="1" x14ac:dyDescent="0.25">
      <c r="A145" s="62" t="s">
        <v>38</v>
      </c>
      <c r="B145" s="63" t="s">
        <v>176</v>
      </c>
      <c r="C145" s="64" t="s">
        <v>821</v>
      </c>
      <c r="D145" s="65"/>
      <c r="E145" s="209"/>
      <c r="F145" s="209"/>
      <c r="G145" s="209"/>
      <c r="H145" s="208"/>
      <c r="I145" s="50"/>
    </row>
    <row r="146" spans="1:9" s="55" customFormat="1" x14ac:dyDescent="0.25">
      <c r="A146" s="62" t="s">
        <v>39</v>
      </c>
      <c r="B146" s="63" t="s">
        <v>177</v>
      </c>
      <c r="C146" s="64" t="s">
        <v>821</v>
      </c>
      <c r="D146" s="65"/>
      <c r="E146" s="209"/>
      <c r="F146" s="209"/>
      <c r="G146" s="209"/>
      <c r="H146" s="208"/>
      <c r="I146" s="50"/>
    </row>
    <row r="147" spans="1:9" s="55" customFormat="1" x14ac:dyDescent="0.25">
      <c r="A147" s="62" t="s">
        <v>326</v>
      </c>
      <c r="B147" s="68" t="s">
        <v>179</v>
      </c>
      <c r="C147" s="64" t="s">
        <v>821</v>
      </c>
      <c r="D147" s="65"/>
      <c r="E147" s="209"/>
      <c r="F147" s="209"/>
      <c r="G147" s="209"/>
      <c r="H147" s="208"/>
      <c r="I147" s="50"/>
    </row>
    <row r="148" spans="1:9" s="55" customFormat="1" x14ac:dyDescent="0.25">
      <c r="A148" s="62" t="s">
        <v>327</v>
      </c>
      <c r="B148" s="63" t="s">
        <v>181</v>
      </c>
      <c r="C148" s="64" t="s">
        <v>821</v>
      </c>
      <c r="D148" s="65"/>
      <c r="E148" s="209"/>
      <c r="F148" s="209"/>
      <c r="G148" s="209"/>
      <c r="H148" s="208"/>
      <c r="I148" s="50"/>
    </row>
    <row r="149" spans="1:9" s="55" customFormat="1" x14ac:dyDescent="0.25">
      <c r="A149" s="62" t="s">
        <v>328</v>
      </c>
      <c r="B149" s="63" t="s">
        <v>183</v>
      </c>
      <c r="C149" s="64" t="s">
        <v>821</v>
      </c>
      <c r="D149" s="65"/>
      <c r="E149" s="209"/>
      <c r="F149" s="209"/>
      <c r="G149" s="209"/>
      <c r="H149" s="208"/>
      <c r="I149" s="50"/>
    </row>
    <row r="150" spans="1:9" s="55" customFormat="1" ht="31.5" x14ac:dyDescent="0.25">
      <c r="A150" s="62" t="s">
        <v>329</v>
      </c>
      <c r="B150" s="68" t="s">
        <v>185</v>
      </c>
      <c r="C150" s="64" t="s">
        <v>821</v>
      </c>
      <c r="D150" s="65"/>
      <c r="E150" s="209"/>
      <c r="F150" s="209"/>
      <c r="G150" s="209"/>
      <c r="H150" s="208"/>
      <c r="I150" s="50"/>
    </row>
    <row r="151" spans="1:9" s="55" customFormat="1" x14ac:dyDescent="0.25">
      <c r="A151" s="62" t="s">
        <v>330</v>
      </c>
      <c r="B151" s="69" t="s">
        <v>95</v>
      </c>
      <c r="C151" s="64" t="s">
        <v>821</v>
      </c>
      <c r="D151" s="65"/>
      <c r="E151" s="209"/>
      <c r="F151" s="209"/>
      <c r="G151" s="209"/>
      <c r="H151" s="208"/>
      <c r="I151" s="50"/>
    </row>
    <row r="152" spans="1:9" s="55" customFormat="1" x14ac:dyDescent="0.25">
      <c r="A152" s="62" t="s">
        <v>331</v>
      </c>
      <c r="B152" s="69" t="s">
        <v>96</v>
      </c>
      <c r="C152" s="64" t="s">
        <v>821</v>
      </c>
      <c r="D152" s="65"/>
      <c r="E152" s="209"/>
      <c r="F152" s="209"/>
      <c r="G152" s="209"/>
      <c r="H152" s="208"/>
      <c r="I152" s="50"/>
    </row>
    <row r="153" spans="1:9" s="55" customFormat="1" x14ac:dyDescent="0.25">
      <c r="A153" s="62" t="s">
        <v>332</v>
      </c>
      <c r="B153" s="63" t="s">
        <v>189</v>
      </c>
      <c r="C153" s="64" t="s">
        <v>821</v>
      </c>
      <c r="D153" s="65"/>
      <c r="E153" s="209"/>
      <c r="F153" s="209"/>
      <c r="G153" s="209"/>
      <c r="H153" s="208"/>
      <c r="I153" s="50"/>
    </row>
    <row r="154" spans="1:9" s="55" customFormat="1" x14ac:dyDescent="0.25">
      <c r="A154" s="62" t="s">
        <v>333</v>
      </c>
      <c r="B154" s="86" t="s">
        <v>334</v>
      </c>
      <c r="C154" s="64" t="s">
        <v>821</v>
      </c>
      <c r="D154" s="65"/>
      <c r="E154" s="209"/>
      <c r="F154" s="209"/>
      <c r="G154" s="209"/>
      <c r="H154" s="208"/>
      <c r="I154" s="50"/>
    </row>
    <row r="155" spans="1:9" s="55" customFormat="1" x14ac:dyDescent="0.25">
      <c r="A155" s="62" t="s">
        <v>40</v>
      </c>
      <c r="B155" s="71" t="s">
        <v>335</v>
      </c>
      <c r="C155" s="64" t="s">
        <v>821</v>
      </c>
      <c r="D155" s="65"/>
      <c r="E155" s="209"/>
      <c r="F155" s="209"/>
      <c r="G155" s="209"/>
      <c r="H155" s="208"/>
      <c r="I155" s="50"/>
    </row>
    <row r="156" spans="1:9" s="55" customFormat="1" x14ac:dyDescent="0.25">
      <c r="A156" s="62" t="s">
        <v>41</v>
      </c>
      <c r="B156" s="71" t="s">
        <v>336</v>
      </c>
      <c r="C156" s="64" t="s">
        <v>821</v>
      </c>
      <c r="D156" s="65"/>
      <c r="E156" s="209"/>
      <c r="F156" s="209"/>
      <c r="G156" s="209"/>
      <c r="H156" s="208"/>
      <c r="I156" s="50"/>
    </row>
    <row r="157" spans="1:9" s="55" customFormat="1" x14ac:dyDescent="0.25">
      <c r="A157" s="62" t="s">
        <v>42</v>
      </c>
      <c r="B157" s="71" t="s">
        <v>337</v>
      </c>
      <c r="C157" s="64" t="s">
        <v>821</v>
      </c>
      <c r="D157" s="65"/>
      <c r="E157" s="209"/>
      <c r="F157" s="209"/>
      <c r="G157" s="209"/>
      <c r="H157" s="208"/>
      <c r="I157" s="50"/>
    </row>
    <row r="158" spans="1:9" s="55" customFormat="1" ht="16.5" thickBot="1" x14ac:dyDescent="0.3">
      <c r="A158" s="79" t="s">
        <v>43</v>
      </c>
      <c r="B158" s="71" t="s">
        <v>338</v>
      </c>
      <c r="C158" s="81" t="s">
        <v>821</v>
      </c>
      <c r="D158" s="82"/>
      <c r="E158" s="213"/>
      <c r="F158" s="213"/>
      <c r="G158" s="213"/>
      <c r="H158" s="214"/>
      <c r="I158" s="50"/>
    </row>
    <row r="159" spans="1:9" s="55" customFormat="1" x14ac:dyDescent="0.25">
      <c r="A159" s="56" t="s">
        <v>339</v>
      </c>
      <c r="B159" s="57" t="s">
        <v>242</v>
      </c>
      <c r="C159" s="58" t="s">
        <v>340</v>
      </c>
      <c r="D159" s="59"/>
      <c r="E159" s="212"/>
      <c r="F159" s="212"/>
      <c r="G159" s="212"/>
      <c r="H159" s="207"/>
      <c r="I159" s="50"/>
    </row>
    <row r="160" spans="1:9" s="55" customFormat="1" ht="31.5" x14ac:dyDescent="0.25">
      <c r="A160" s="62" t="s">
        <v>44</v>
      </c>
      <c r="B160" s="71" t="s">
        <v>341</v>
      </c>
      <c r="C160" s="64" t="s">
        <v>821</v>
      </c>
      <c r="D160" s="65"/>
      <c r="E160" s="209"/>
      <c r="F160" s="209"/>
      <c r="G160" s="209"/>
      <c r="H160" s="208"/>
      <c r="I160" s="50"/>
    </row>
    <row r="161" spans="1:9" s="55" customFormat="1" x14ac:dyDescent="0.25">
      <c r="A161" s="62" t="s">
        <v>45</v>
      </c>
      <c r="B161" s="71" t="s">
        <v>342</v>
      </c>
      <c r="C161" s="64" t="s">
        <v>821</v>
      </c>
      <c r="D161" s="65"/>
      <c r="E161" s="209"/>
      <c r="F161" s="209"/>
      <c r="G161" s="209"/>
      <c r="H161" s="208"/>
      <c r="I161" s="50"/>
    </row>
    <row r="162" spans="1:9" s="55" customFormat="1" x14ac:dyDescent="0.25">
      <c r="A162" s="62" t="s">
        <v>343</v>
      </c>
      <c r="B162" s="70" t="s">
        <v>344</v>
      </c>
      <c r="C162" s="64" t="s">
        <v>821</v>
      </c>
      <c r="D162" s="65"/>
      <c r="E162" s="209"/>
      <c r="F162" s="209"/>
      <c r="G162" s="209"/>
      <c r="H162" s="208"/>
      <c r="I162" s="50"/>
    </row>
    <row r="163" spans="1:9" s="55" customFormat="1" x14ac:dyDescent="0.25">
      <c r="A163" s="62" t="s">
        <v>46</v>
      </c>
      <c r="B163" s="71" t="s">
        <v>345</v>
      </c>
      <c r="C163" s="64" t="s">
        <v>821</v>
      </c>
      <c r="D163" s="65"/>
      <c r="E163" s="209"/>
      <c r="F163" s="209"/>
      <c r="G163" s="209"/>
      <c r="H163" s="208"/>
      <c r="I163" s="50"/>
    </row>
    <row r="164" spans="1:9" s="55" customFormat="1" x14ac:dyDescent="0.25">
      <c r="A164" s="74" t="s">
        <v>346</v>
      </c>
      <c r="B164" s="70" t="s">
        <v>347</v>
      </c>
      <c r="C164" s="64" t="s">
        <v>821</v>
      </c>
      <c r="D164" s="77"/>
      <c r="E164" s="210"/>
      <c r="F164" s="210"/>
      <c r="G164" s="210"/>
      <c r="H164" s="211"/>
      <c r="I164" s="50"/>
    </row>
    <row r="165" spans="1:9" s="55" customFormat="1" ht="32.25" thickBot="1" x14ac:dyDescent="0.3">
      <c r="A165" s="79" t="s">
        <v>47</v>
      </c>
      <c r="B165" s="87" t="s">
        <v>348</v>
      </c>
      <c r="C165" s="81" t="s">
        <v>340</v>
      </c>
      <c r="D165" s="82"/>
      <c r="E165" s="213"/>
      <c r="F165" s="213"/>
      <c r="G165" s="213"/>
      <c r="H165" s="214"/>
      <c r="I165" s="50"/>
    </row>
    <row r="166" spans="1:9" s="55" customFormat="1" ht="19.5" thickBot="1" x14ac:dyDescent="0.3">
      <c r="A166" s="471" t="s">
        <v>349</v>
      </c>
      <c r="B166" s="472"/>
      <c r="C166" s="472"/>
      <c r="D166" s="472"/>
      <c r="E166" s="472"/>
      <c r="F166" s="472"/>
      <c r="G166" s="472"/>
      <c r="H166" s="473"/>
      <c r="I166" s="50"/>
    </row>
    <row r="167" spans="1:9" s="55" customFormat="1" x14ac:dyDescent="0.25">
      <c r="A167" s="83" t="s">
        <v>350</v>
      </c>
      <c r="B167" s="88" t="s">
        <v>351</v>
      </c>
      <c r="C167" s="84" t="s">
        <v>821</v>
      </c>
      <c r="D167" s="85"/>
      <c r="E167" s="215"/>
      <c r="F167" s="215"/>
      <c r="G167" s="215"/>
      <c r="H167" s="216"/>
      <c r="I167" s="50"/>
    </row>
    <row r="168" spans="1:9" s="55" customFormat="1" x14ac:dyDescent="0.25">
      <c r="A168" s="62" t="s">
        <v>48</v>
      </c>
      <c r="B168" s="63" t="s">
        <v>171</v>
      </c>
      <c r="C168" s="64" t="s">
        <v>821</v>
      </c>
      <c r="D168" s="65"/>
      <c r="E168" s="209"/>
      <c r="F168" s="209"/>
      <c r="G168" s="209"/>
      <c r="H168" s="208"/>
      <c r="I168" s="50"/>
    </row>
    <row r="169" spans="1:9" s="55" customFormat="1" ht="31.5" x14ac:dyDescent="0.25">
      <c r="A169" s="62" t="s">
        <v>352</v>
      </c>
      <c r="B169" s="70" t="s">
        <v>172</v>
      </c>
      <c r="C169" s="64" t="s">
        <v>821</v>
      </c>
      <c r="D169" s="65"/>
      <c r="E169" s="209"/>
      <c r="F169" s="209"/>
      <c r="G169" s="209"/>
      <c r="H169" s="208"/>
      <c r="I169" s="50"/>
    </row>
    <row r="170" spans="1:9" s="55" customFormat="1" ht="31.5" x14ac:dyDescent="0.25">
      <c r="A170" s="62" t="s">
        <v>353</v>
      </c>
      <c r="B170" s="70" t="s">
        <v>173</v>
      </c>
      <c r="C170" s="64" t="s">
        <v>821</v>
      </c>
      <c r="D170" s="65"/>
      <c r="E170" s="209"/>
      <c r="F170" s="209"/>
      <c r="G170" s="209"/>
      <c r="H170" s="208"/>
      <c r="I170" s="50"/>
    </row>
    <row r="171" spans="1:9" s="55" customFormat="1" ht="31.5" x14ac:dyDescent="0.25">
      <c r="A171" s="62" t="s">
        <v>354</v>
      </c>
      <c r="B171" s="70" t="s">
        <v>174</v>
      </c>
      <c r="C171" s="64" t="s">
        <v>821</v>
      </c>
      <c r="D171" s="65"/>
      <c r="E171" s="209"/>
      <c r="F171" s="209"/>
      <c r="G171" s="209"/>
      <c r="H171" s="208"/>
      <c r="I171" s="50"/>
    </row>
    <row r="172" spans="1:9" s="55" customFormat="1" x14ac:dyDescent="0.25">
      <c r="A172" s="62" t="s">
        <v>49</v>
      </c>
      <c r="B172" s="63" t="s">
        <v>175</v>
      </c>
      <c r="C172" s="64" t="s">
        <v>821</v>
      </c>
      <c r="D172" s="65"/>
      <c r="E172" s="209"/>
      <c r="F172" s="209"/>
      <c r="G172" s="209"/>
      <c r="H172" s="208"/>
      <c r="I172" s="50"/>
    </row>
    <row r="173" spans="1:9" s="55" customFormat="1" x14ac:dyDescent="0.25">
      <c r="A173" s="62" t="s">
        <v>50</v>
      </c>
      <c r="B173" s="63" t="s">
        <v>176</v>
      </c>
      <c r="C173" s="64" t="s">
        <v>821</v>
      </c>
      <c r="D173" s="65"/>
      <c r="E173" s="209"/>
      <c r="F173" s="209"/>
      <c r="G173" s="209"/>
      <c r="H173" s="208"/>
      <c r="I173" s="50"/>
    </row>
    <row r="174" spans="1:9" s="55" customFormat="1" x14ac:dyDescent="0.25">
      <c r="A174" s="62" t="s">
        <v>51</v>
      </c>
      <c r="B174" s="63" t="s">
        <v>177</v>
      </c>
      <c r="C174" s="64" t="s">
        <v>821</v>
      </c>
      <c r="D174" s="65"/>
      <c r="E174" s="209"/>
      <c r="F174" s="209"/>
      <c r="G174" s="209"/>
      <c r="H174" s="208"/>
      <c r="I174" s="50"/>
    </row>
    <row r="175" spans="1:9" s="55" customFormat="1" x14ac:dyDescent="0.25">
      <c r="A175" s="62" t="s">
        <v>355</v>
      </c>
      <c r="B175" s="63" t="s">
        <v>179</v>
      </c>
      <c r="C175" s="64" t="s">
        <v>821</v>
      </c>
      <c r="D175" s="65"/>
      <c r="E175" s="209"/>
      <c r="F175" s="209"/>
      <c r="G175" s="209"/>
      <c r="H175" s="208"/>
      <c r="I175" s="50"/>
    </row>
    <row r="176" spans="1:9" s="55" customFormat="1" x14ac:dyDescent="0.25">
      <c r="A176" s="62" t="s">
        <v>356</v>
      </c>
      <c r="B176" s="63" t="s">
        <v>181</v>
      </c>
      <c r="C176" s="64" t="s">
        <v>821</v>
      </c>
      <c r="D176" s="65"/>
      <c r="E176" s="209"/>
      <c r="F176" s="209"/>
      <c r="G176" s="209"/>
      <c r="H176" s="208"/>
      <c r="I176" s="50"/>
    </row>
    <row r="177" spans="1:9" s="55" customFormat="1" x14ac:dyDescent="0.25">
      <c r="A177" s="62" t="s">
        <v>357</v>
      </c>
      <c r="B177" s="63" t="s">
        <v>183</v>
      </c>
      <c r="C177" s="64" t="s">
        <v>821</v>
      </c>
      <c r="D177" s="65"/>
      <c r="E177" s="209"/>
      <c r="F177" s="209"/>
      <c r="G177" s="209"/>
      <c r="H177" s="208"/>
      <c r="I177" s="50"/>
    </row>
    <row r="178" spans="1:9" s="55" customFormat="1" ht="31.5" x14ac:dyDescent="0.25">
      <c r="A178" s="62" t="s">
        <v>358</v>
      </c>
      <c r="B178" s="68" t="s">
        <v>185</v>
      </c>
      <c r="C178" s="64" t="s">
        <v>821</v>
      </c>
      <c r="D178" s="65"/>
      <c r="E178" s="209"/>
      <c r="F178" s="209"/>
      <c r="G178" s="209"/>
      <c r="H178" s="208"/>
      <c r="I178" s="50"/>
    </row>
    <row r="179" spans="1:9" s="55" customFormat="1" x14ac:dyDescent="0.25">
      <c r="A179" s="62" t="s">
        <v>359</v>
      </c>
      <c r="B179" s="69" t="s">
        <v>95</v>
      </c>
      <c r="C179" s="64" t="s">
        <v>821</v>
      </c>
      <c r="D179" s="65"/>
      <c r="E179" s="209"/>
      <c r="F179" s="209"/>
      <c r="G179" s="209"/>
      <c r="H179" s="208"/>
      <c r="I179" s="50"/>
    </row>
    <row r="180" spans="1:9" s="55" customFormat="1" x14ac:dyDescent="0.25">
      <c r="A180" s="62" t="s">
        <v>360</v>
      </c>
      <c r="B180" s="69" t="s">
        <v>96</v>
      </c>
      <c r="C180" s="64" t="s">
        <v>821</v>
      </c>
      <c r="D180" s="65"/>
      <c r="E180" s="209"/>
      <c r="F180" s="209"/>
      <c r="G180" s="209"/>
      <c r="H180" s="208"/>
      <c r="I180" s="50"/>
    </row>
    <row r="181" spans="1:9" s="55" customFormat="1" ht="31.5" x14ac:dyDescent="0.25">
      <c r="A181" s="62" t="s">
        <v>361</v>
      </c>
      <c r="B181" s="71" t="s">
        <v>362</v>
      </c>
      <c r="C181" s="64" t="s">
        <v>821</v>
      </c>
      <c r="D181" s="65"/>
      <c r="E181" s="209"/>
      <c r="F181" s="209"/>
      <c r="G181" s="209"/>
      <c r="H181" s="208"/>
      <c r="I181" s="50"/>
    </row>
    <row r="182" spans="1:9" s="55" customFormat="1" x14ac:dyDescent="0.25">
      <c r="A182" s="62" t="s">
        <v>363</v>
      </c>
      <c r="B182" s="70" t="s">
        <v>364</v>
      </c>
      <c r="C182" s="64" t="s">
        <v>821</v>
      </c>
      <c r="D182" s="65"/>
      <c r="E182" s="209"/>
      <c r="F182" s="209"/>
      <c r="G182" s="209"/>
      <c r="H182" s="208"/>
      <c r="I182" s="50"/>
    </row>
    <row r="183" spans="1:9" s="55" customFormat="1" x14ac:dyDescent="0.25">
      <c r="A183" s="62" t="s">
        <v>365</v>
      </c>
      <c r="B183" s="70" t="s">
        <v>366</v>
      </c>
      <c r="C183" s="64" t="s">
        <v>821</v>
      </c>
      <c r="D183" s="65"/>
      <c r="E183" s="209"/>
      <c r="F183" s="209"/>
      <c r="G183" s="209"/>
      <c r="H183" s="208"/>
      <c r="I183" s="50"/>
    </row>
    <row r="184" spans="1:9" s="55" customFormat="1" x14ac:dyDescent="0.25">
      <c r="A184" s="62" t="s">
        <v>367</v>
      </c>
      <c r="B184" s="63" t="s">
        <v>189</v>
      </c>
      <c r="C184" s="64" t="s">
        <v>821</v>
      </c>
      <c r="D184" s="65"/>
      <c r="E184" s="209"/>
      <c r="F184" s="209"/>
      <c r="G184" s="209"/>
      <c r="H184" s="208"/>
      <c r="I184" s="50"/>
    </row>
    <row r="185" spans="1:9" s="55" customFormat="1" x14ac:dyDescent="0.25">
      <c r="A185" s="62" t="s">
        <v>368</v>
      </c>
      <c r="B185" s="86" t="s">
        <v>369</v>
      </c>
      <c r="C185" s="64" t="s">
        <v>821</v>
      </c>
      <c r="D185" s="65"/>
      <c r="E185" s="209"/>
      <c r="F185" s="209"/>
      <c r="G185" s="209"/>
      <c r="H185" s="208"/>
      <c r="I185" s="50"/>
    </row>
    <row r="186" spans="1:9" s="55" customFormat="1" x14ac:dyDescent="0.25">
      <c r="A186" s="62" t="s">
        <v>370</v>
      </c>
      <c r="B186" s="71" t="s">
        <v>371</v>
      </c>
      <c r="C186" s="64" t="s">
        <v>821</v>
      </c>
      <c r="D186" s="65"/>
      <c r="E186" s="209"/>
      <c r="F186" s="209"/>
      <c r="G186" s="209"/>
      <c r="H186" s="208"/>
      <c r="I186" s="50"/>
    </row>
    <row r="187" spans="1:9" s="55" customFormat="1" x14ac:dyDescent="0.25">
      <c r="A187" s="62" t="s">
        <v>372</v>
      </c>
      <c r="B187" s="71" t="s">
        <v>373</v>
      </c>
      <c r="C187" s="64" t="s">
        <v>821</v>
      </c>
      <c r="D187" s="65"/>
      <c r="E187" s="209"/>
      <c r="F187" s="209"/>
      <c r="G187" s="209"/>
      <c r="H187" s="208"/>
      <c r="I187" s="50"/>
    </row>
    <row r="188" spans="1:9" s="55" customFormat="1" x14ac:dyDescent="0.25">
      <c r="A188" s="62" t="s">
        <v>374</v>
      </c>
      <c r="B188" s="70" t="s">
        <v>375</v>
      </c>
      <c r="C188" s="64" t="s">
        <v>821</v>
      </c>
      <c r="D188" s="65"/>
      <c r="E188" s="209"/>
      <c r="F188" s="209"/>
      <c r="G188" s="209"/>
      <c r="H188" s="208"/>
      <c r="I188" s="50"/>
    </row>
    <row r="189" spans="1:9" s="55" customFormat="1" x14ac:dyDescent="0.25">
      <c r="A189" s="62" t="s">
        <v>376</v>
      </c>
      <c r="B189" s="70" t="s">
        <v>377</v>
      </c>
      <c r="C189" s="64" t="s">
        <v>821</v>
      </c>
      <c r="D189" s="65"/>
      <c r="E189" s="209"/>
      <c r="F189" s="209"/>
      <c r="G189" s="209"/>
      <c r="H189" s="208"/>
      <c r="I189" s="50"/>
    </row>
    <row r="190" spans="1:9" s="55" customFormat="1" x14ac:dyDescent="0.25">
      <c r="A190" s="62" t="s">
        <v>378</v>
      </c>
      <c r="B190" s="70" t="s">
        <v>379</v>
      </c>
      <c r="C190" s="64" t="s">
        <v>821</v>
      </c>
      <c r="D190" s="65"/>
      <c r="E190" s="209"/>
      <c r="F190" s="209"/>
      <c r="G190" s="209"/>
      <c r="H190" s="208"/>
      <c r="I190" s="50"/>
    </row>
    <row r="191" spans="1:9" s="55" customFormat="1" ht="31.5" x14ac:dyDescent="0.25">
      <c r="A191" s="62" t="s">
        <v>380</v>
      </c>
      <c r="B191" s="71" t="s">
        <v>381</v>
      </c>
      <c r="C191" s="64" t="s">
        <v>821</v>
      </c>
      <c r="D191" s="65"/>
      <c r="E191" s="209"/>
      <c r="F191" s="209"/>
      <c r="G191" s="209"/>
      <c r="H191" s="208"/>
      <c r="I191" s="50"/>
    </row>
    <row r="192" spans="1:9" s="55" customFormat="1" ht="31.5" x14ac:dyDescent="0.25">
      <c r="A192" s="62" t="s">
        <v>382</v>
      </c>
      <c r="B192" s="71" t="s">
        <v>383</v>
      </c>
      <c r="C192" s="64" t="s">
        <v>821</v>
      </c>
      <c r="D192" s="65"/>
      <c r="E192" s="209"/>
      <c r="F192" s="209"/>
      <c r="G192" s="209"/>
      <c r="H192" s="208"/>
      <c r="I192" s="50"/>
    </row>
    <row r="193" spans="1:9" s="55" customFormat="1" x14ac:dyDescent="0.25">
      <c r="A193" s="62" t="s">
        <v>384</v>
      </c>
      <c r="B193" s="71" t="s">
        <v>385</v>
      </c>
      <c r="C193" s="64" t="s">
        <v>821</v>
      </c>
      <c r="D193" s="65"/>
      <c r="E193" s="209"/>
      <c r="F193" s="209"/>
      <c r="G193" s="209"/>
      <c r="H193" s="208"/>
      <c r="I193" s="50"/>
    </row>
    <row r="194" spans="1:9" s="55" customFormat="1" x14ac:dyDescent="0.25">
      <c r="A194" s="62" t="s">
        <v>386</v>
      </c>
      <c r="B194" s="71" t="s">
        <v>387</v>
      </c>
      <c r="C194" s="64" t="s">
        <v>821</v>
      </c>
      <c r="D194" s="65"/>
      <c r="E194" s="209"/>
      <c r="F194" s="209"/>
      <c r="G194" s="209"/>
      <c r="H194" s="208"/>
      <c r="I194" s="50"/>
    </row>
    <row r="195" spans="1:9" s="55" customFormat="1" x14ac:dyDescent="0.25">
      <c r="A195" s="62" t="s">
        <v>388</v>
      </c>
      <c r="B195" s="71" t="s">
        <v>389</v>
      </c>
      <c r="C195" s="64" t="s">
        <v>821</v>
      </c>
      <c r="D195" s="65"/>
      <c r="E195" s="209"/>
      <c r="F195" s="209"/>
      <c r="G195" s="209"/>
      <c r="H195" s="208"/>
      <c r="I195" s="50"/>
    </row>
    <row r="196" spans="1:9" s="55" customFormat="1" x14ac:dyDescent="0.25">
      <c r="A196" s="62" t="s">
        <v>390</v>
      </c>
      <c r="B196" s="71" t="s">
        <v>391</v>
      </c>
      <c r="C196" s="64" t="s">
        <v>821</v>
      </c>
      <c r="D196" s="65"/>
      <c r="E196" s="209"/>
      <c r="F196" s="209"/>
      <c r="G196" s="209"/>
      <c r="H196" s="208"/>
      <c r="I196" s="50"/>
    </row>
    <row r="197" spans="1:9" s="55" customFormat="1" x14ac:dyDescent="0.25">
      <c r="A197" s="62" t="s">
        <v>392</v>
      </c>
      <c r="B197" s="70" t="s">
        <v>393</v>
      </c>
      <c r="C197" s="64" t="s">
        <v>821</v>
      </c>
      <c r="D197" s="65"/>
      <c r="E197" s="209"/>
      <c r="F197" s="209"/>
      <c r="G197" s="209"/>
      <c r="H197" s="208"/>
      <c r="I197" s="50"/>
    </row>
    <row r="198" spans="1:9" s="55" customFormat="1" x14ac:dyDescent="0.25">
      <c r="A198" s="62" t="s">
        <v>394</v>
      </c>
      <c r="B198" s="71" t="s">
        <v>395</v>
      </c>
      <c r="C198" s="64" t="s">
        <v>821</v>
      </c>
      <c r="D198" s="65"/>
      <c r="E198" s="209"/>
      <c r="F198" s="209"/>
      <c r="G198" s="209"/>
      <c r="H198" s="208"/>
      <c r="I198" s="50"/>
    </row>
    <row r="199" spans="1:9" s="55" customFormat="1" x14ac:dyDescent="0.25">
      <c r="A199" s="62" t="s">
        <v>396</v>
      </c>
      <c r="B199" s="71" t="s">
        <v>397</v>
      </c>
      <c r="C199" s="64" t="s">
        <v>821</v>
      </c>
      <c r="D199" s="65"/>
      <c r="E199" s="209"/>
      <c r="F199" s="209"/>
      <c r="G199" s="209"/>
      <c r="H199" s="208"/>
      <c r="I199" s="50"/>
    </row>
    <row r="200" spans="1:9" s="55" customFormat="1" x14ac:dyDescent="0.25">
      <c r="A200" s="62" t="s">
        <v>398</v>
      </c>
      <c r="B200" s="71" t="s">
        <v>399</v>
      </c>
      <c r="C200" s="64" t="s">
        <v>821</v>
      </c>
      <c r="D200" s="65"/>
      <c r="E200" s="209"/>
      <c r="F200" s="209"/>
      <c r="G200" s="209"/>
      <c r="H200" s="208"/>
      <c r="I200" s="50"/>
    </row>
    <row r="201" spans="1:9" s="55" customFormat="1" ht="31.5" x14ac:dyDescent="0.25">
      <c r="A201" s="62" t="s">
        <v>400</v>
      </c>
      <c r="B201" s="71" t="s">
        <v>401</v>
      </c>
      <c r="C201" s="64" t="s">
        <v>821</v>
      </c>
      <c r="D201" s="65"/>
      <c r="E201" s="209"/>
      <c r="F201" s="209"/>
      <c r="G201" s="209"/>
      <c r="H201" s="208"/>
      <c r="I201" s="50"/>
    </row>
    <row r="202" spans="1:9" s="55" customFormat="1" x14ac:dyDescent="0.25">
      <c r="A202" s="62" t="s">
        <v>402</v>
      </c>
      <c r="B202" s="71" t="s">
        <v>403</v>
      </c>
      <c r="C202" s="64" t="s">
        <v>821</v>
      </c>
      <c r="D202" s="65"/>
      <c r="E202" s="209"/>
      <c r="F202" s="209"/>
      <c r="G202" s="209"/>
      <c r="H202" s="208"/>
      <c r="I202" s="50"/>
    </row>
    <row r="203" spans="1:9" s="55" customFormat="1" x14ac:dyDescent="0.25">
      <c r="A203" s="62" t="s">
        <v>404</v>
      </c>
      <c r="B203" s="86" t="s">
        <v>405</v>
      </c>
      <c r="C203" s="64" t="s">
        <v>821</v>
      </c>
      <c r="D203" s="65"/>
      <c r="E203" s="209"/>
      <c r="F203" s="209"/>
      <c r="G203" s="209"/>
      <c r="H203" s="208"/>
      <c r="I203" s="50"/>
    </row>
    <row r="204" spans="1:9" s="55" customFormat="1" x14ac:dyDescent="0.25">
      <c r="A204" s="62" t="s">
        <v>406</v>
      </c>
      <c r="B204" s="71" t="s">
        <v>407</v>
      </c>
      <c r="C204" s="64" t="s">
        <v>821</v>
      </c>
      <c r="D204" s="65"/>
      <c r="E204" s="209"/>
      <c r="F204" s="209"/>
      <c r="G204" s="209"/>
      <c r="H204" s="208"/>
      <c r="I204" s="50"/>
    </row>
    <row r="205" spans="1:9" s="55" customFormat="1" x14ac:dyDescent="0.25">
      <c r="A205" s="62" t="s">
        <v>408</v>
      </c>
      <c r="B205" s="71" t="s">
        <v>409</v>
      </c>
      <c r="C205" s="64" t="s">
        <v>821</v>
      </c>
      <c r="D205" s="65"/>
      <c r="E205" s="209"/>
      <c r="F205" s="209"/>
      <c r="G205" s="209"/>
      <c r="H205" s="208"/>
      <c r="I205" s="50"/>
    </row>
    <row r="206" spans="1:9" s="55" customFormat="1" ht="31.5" x14ac:dyDescent="0.25">
      <c r="A206" s="62" t="s">
        <v>410</v>
      </c>
      <c r="B206" s="70" t="s">
        <v>411</v>
      </c>
      <c r="C206" s="64" t="s">
        <v>821</v>
      </c>
      <c r="D206" s="65"/>
      <c r="E206" s="209"/>
      <c r="F206" s="209"/>
      <c r="G206" s="209"/>
      <c r="H206" s="208"/>
      <c r="I206" s="50"/>
    </row>
    <row r="207" spans="1:9" s="55" customFormat="1" x14ac:dyDescent="0.25">
      <c r="A207" s="62" t="s">
        <v>412</v>
      </c>
      <c r="B207" s="72" t="s">
        <v>140</v>
      </c>
      <c r="C207" s="64" t="s">
        <v>821</v>
      </c>
      <c r="D207" s="65"/>
      <c r="E207" s="209"/>
      <c r="F207" s="209"/>
      <c r="G207" s="209"/>
      <c r="H207" s="208"/>
      <c r="I207" s="50"/>
    </row>
    <row r="208" spans="1:9" s="55" customFormat="1" x14ac:dyDescent="0.25">
      <c r="A208" s="62" t="s">
        <v>413</v>
      </c>
      <c r="B208" s="72" t="s">
        <v>144</v>
      </c>
      <c r="C208" s="64" t="s">
        <v>821</v>
      </c>
      <c r="D208" s="65"/>
      <c r="E208" s="209"/>
      <c r="F208" s="209"/>
      <c r="G208" s="209"/>
      <c r="H208" s="208"/>
      <c r="I208" s="50"/>
    </row>
    <row r="209" spans="1:9" s="55" customFormat="1" x14ac:dyDescent="0.25">
      <c r="A209" s="62" t="s">
        <v>414</v>
      </c>
      <c r="B209" s="71" t="s">
        <v>415</v>
      </c>
      <c r="C209" s="64" t="s">
        <v>821</v>
      </c>
      <c r="D209" s="65"/>
      <c r="E209" s="209"/>
      <c r="F209" s="209"/>
      <c r="G209" s="209"/>
      <c r="H209" s="208"/>
      <c r="I209" s="50"/>
    </row>
    <row r="210" spans="1:9" s="55" customFormat="1" x14ac:dyDescent="0.25">
      <c r="A210" s="62" t="s">
        <v>416</v>
      </c>
      <c r="B210" s="86" t="s">
        <v>417</v>
      </c>
      <c r="C210" s="64" t="s">
        <v>821</v>
      </c>
      <c r="D210" s="65"/>
      <c r="E210" s="209"/>
      <c r="F210" s="209"/>
      <c r="G210" s="209"/>
      <c r="H210" s="208"/>
      <c r="I210" s="50"/>
    </row>
    <row r="211" spans="1:9" s="55" customFormat="1" x14ac:dyDescent="0.25">
      <c r="A211" s="62" t="s">
        <v>418</v>
      </c>
      <c r="B211" s="71" t="s">
        <v>419</v>
      </c>
      <c r="C211" s="64" t="s">
        <v>821</v>
      </c>
      <c r="D211" s="65"/>
      <c r="E211" s="209"/>
      <c r="F211" s="209"/>
      <c r="G211" s="209"/>
      <c r="H211" s="208"/>
      <c r="I211" s="50"/>
    </row>
    <row r="212" spans="1:9" s="55" customFormat="1" x14ac:dyDescent="0.25">
      <c r="A212" s="62" t="s">
        <v>420</v>
      </c>
      <c r="B212" s="70" t="s">
        <v>421</v>
      </c>
      <c r="C212" s="64" t="s">
        <v>821</v>
      </c>
      <c r="D212" s="65"/>
      <c r="E212" s="209"/>
      <c r="F212" s="209"/>
      <c r="G212" s="209"/>
      <c r="H212" s="208"/>
      <c r="I212" s="50"/>
    </row>
    <row r="213" spans="1:9" s="55" customFormat="1" x14ac:dyDescent="0.25">
      <c r="A213" s="62" t="s">
        <v>422</v>
      </c>
      <c r="B213" s="70" t="s">
        <v>423</v>
      </c>
      <c r="C213" s="64" t="s">
        <v>821</v>
      </c>
      <c r="D213" s="65"/>
      <c r="E213" s="209"/>
      <c r="F213" s="209"/>
      <c r="G213" s="209"/>
      <c r="H213" s="208"/>
      <c r="I213" s="50"/>
    </row>
    <row r="214" spans="1:9" s="55" customFormat="1" x14ac:dyDescent="0.25">
      <c r="A214" s="62" t="s">
        <v>424</v>
      </c>
      <c r="B214" s="70" t="s">
        <v>425</v>
      </c>
      <c r="C214" s="64" t="s">
        <v>821</v>
      </c>
      <c r="D214" s="65"/>
      <c r="E214" s="209"/>
      <c r="F214" s="209"/>
      <c r="G214" s="209"/>
      <c r="H214" s="208"/>
      <c r="I214" s="50"/>
    </row>
    <row r="215" spans="1:9" s="55" customFormat="1" x14ac:dyDescent="0.25">
      <c r="A215" s="62" t="s">
        <v>426</v>
      </c>
      <c r="B215" s="70" t="s">
        <v>427</v>
      </c>
      <c r="C215" s="64" t="s">
        <v>821</v>
      </c>
      <c r="D215" s="65"/>
      <c r="E215" s="209"/>
      <c r="F215" s="209"/>
      <c r="G215" s="209"/>
      <c r="H215" s="208"/>
      <c r="I215" s="50"/>
    </row>
    <row r="216" spans="1:9" s="55" customFormat="1" x14ac:dyDescent="0.25">
      <c r="A216" s="62" t="s">
        <v>428</v>
      </c>
      <c r="B216" s="70" t="s">
        <v>429</v>
      </c>
      <c r="C216" s="64" t="s">
        <v>821</v>
      </c>
      <c r="D216" s="65"/>
      <c r="E216" s="209"/>
      <c r="F216" s="209"/>
      <c r="G216" s="209"/>
      <c r="H216" s="208"/>
      <c r="I216" s="50"/>
    </row>
    <row r="217" spans="1:9" s="55" customFormat="1" x14ac:dyDescent="0.25">
      <c r="A217" s="62" t="s">
        <v>430</v>
      </c>
      <c r="B217" s="70" t="s">
        <v>431</v>
      </c>
      <c r="C217" s="64" t="s">
        <v>821</v>
      </c>
      <c r="D217" s="65"/>
      <c r="E217" s="209"/>
      <c r="F217" s="209"/>
      <c r="G217" s="209"/>
      <c r="H217" s="208"/>
      <c r="I217" s="50"/>
    </row>
    <row r="218" spans="1:9" s="55" customFormat="1" x14ac:dyDescent="0.25">
      <c r="A218" s="62" t="s">
        <v>432</v>
      </c>
      <c r="B218" s="71" t="s">
        <v>433</v>
      </c>
      <c r="C218" s="64" t="s">
        <v>821</v>
      </c>
      <c r="D218" s="65"/>
      <c r="E218" s="209"/>
      <c r="F218" s="209"/>
      <c r="G218" s="209"/>
      <c r="H218" s="208"/>
      <c r="I218" s="50"/>
    </row>
    <row r="219" spans="1:9" s="55" customFormat="1" x14ac:dyDescent="0.25">
      <c r="A219" s="62" t="s">
        <v>434</v>
      </c>
      <c r="B219" s="71" t="s">
        <v>435</v>
      </c>
      <c r="C219" s="64" t="s">
        <v>821</v>
      </c>
      <c r="D219" s="65"/>
      <c r="E219" s="209"/>
      <c r="F219" s="209"/>
      <c r="G219" s="209"/>
      <c r="H219" s="208"/>
      <c r="I219" s="50"/>
    </row>
    <row r="220" spans="1:9" s="55" customFormat="1" x14ac:dyDescent="0.25">
      <c r="A220" s="62" t="s">
        <v>436</v>
      </c>
      <c r="B220" s="71" t="s">
        <v>242</v>
      </c>
      <c r="C220" s="64" t="s">
        <v>340</v>
      </c>
      <c r="D220" s="65"/>
      <c r="E220" s="209"/>
      <c r="F220" s="209"/>
      <c r="G220" s="209"/>
      <c r="H220" s="208"/>
      <c r="I220" s="50"/>
    </row>
    <row r="221" spans="1:9" s="55" customFormat="1" ht="31.5" x14ac:dyDescent="0.25">
      <c r="A221" s="62" t="s">
        <v>437</v>
      </c>
      <c r="B221" s="71" t="s">
        <v>438</v>
      </c>
      <c r="C221" s="64" t="s">
        <v>821</v>
      </c>
      <c r="D221" s="65"/>
      <c r="E221" s="209"/>
      <c r="F221" s="209"/>
      <c r="G221" s="209"/>
      <c r="H221" s="208"/>
      <c r="I221" s="50"/>
    </row>
    <row r="222" spans="1:9" s="55" customFormat="1" x14ac:dyDescent="0.25">
      <c r="A222" s="62" t="s">
        <v>439</v>
      </c>
      <c r="B222" s="86" t="s">
        <v>440</v>
      </c>
      <c r="C222" s="64" t="s">
        <v>821</v>
      </c>
      <c r="D222" s="65"/>
      <c r="E222" s="209"/>
      <c r="F222" s="209"/>
      <c r="G222" s="209"/>
      <c r="H222" s="208"/>
      <c r="I222" s="50"/>
    </row>
    <row r="223" spans="1:9" s="55" customFormat="1" x14ac:dyDescent="0.25">
      <c r="A223" s="62" t="s">
        <v>441</v>
      </c>
      <c r="B223" s="71" t="s">
        <v>442</v>
      </c>
      <c r="C223" s="64" t="s">
        <v>821</v>
      </c>
      <c r="D223" s="65"/>
      <c r="E223" s="209"/>
      <c r="F223" s="209"/>
      <c r="G223" s="209"/>
      <c r="H223" s="208"/>
      <c r="I223" s="50"/>
    </row>
    <row r="224" spans="1:9" s="55" customFormat="1" x14ac:dyDescent="0.25">
      <c r="A224" s="62" t="s">
        <v>443</v>
      </c>
      <c r="B224" s="71" t="s">
        <v>444</v>
      </c>
      <c r="C224" s="64" t="s">
        <v>821</v>
      </c>
      <c r="D224" s="65"/>
      <c r="E224" s="209"/>
      <c r="F224" s="209"/>
      <c r="G224" s="209"/>
      <c r="H224" s="208"/>
      <c r="I224" s="50"/>
    </row>
    <row r="225" spans="1:9" s="55" customFormat="1" x14ac:dyDescent="0.25">
      <c r="A225" s="62" t="s">
        <v>445</v>
      </c>
      <c r="B225" s="70" t="s">
        <v>446</v>
      </c>
      <c r="C225" s="64" t="s">
        <v>821</v>
      </c>
      <c r="D225" s="65"/>
      <c r="E225" s="209"/>
      <c r="F225" s="209"/>
      <c r="G225" s="209"/>
      <c r="H225" s="208"/>
      <c r="I225" s="50"/>
    </row>
    <row r="226" spans="1:9" s="55" customFormat="1" x14ac:dyDescent="0.25">
      <c r="A226" s="62" t="s">
        <v>447</v>
      </c>
      <c r="B226" s="70" t="s">
        <v>448</v>
      </c>
      <c r="C226" s="64" t="s">
        <v>821</v>
      </c>
      <c r="D226" s="65"/>
      <c r="E226" s="209"/>
      <c r="F226" s="209"/>
      <c r="G226" s="209"/>
      <c r="H226" s="208"/>
      <c r="I226" s="50"/>
    </row>
    <row r="227" spans="1:9" s="55" customFormat="1" x14ac:dyDescent="0.25">
      <c r="A227" s="62" t="s">
        <v>449</v>
      </c>
      <c r="B227" s="70" t="s">
        <v>450</v>
      </c>
      <c r="C227" s="64" t="s">
        <v>821</v>
      </c>
      <c r="D227" s="65"/>
      <c r="E227" s="209"/>
      <c r="F227" s="209"/>
      <c r="G227" s="209"/>
      <c r="H227" s="208"/>
      <c r="I227" s="50"/>
    </row>
    <row r="228" spans="1:9" s="55" customFormat="1" x14ac:dyDescent="0.25">
      <c r="A228" s="62" t="s">
        <v>451</v>
      </c>
      <c r="B228" s="71" t="s">
        <v>452</v>
      </c>
      <c r="C228" s="64" t="s">
        <v>821</v>
      </c>
      <c r="D228" s="65"/>
      <c r="E228" s="209"/>
      <c r="F228" s="209"/>
      <c r="G228" s="209"/>
      <c r="H228" s="208"/>
      <c r="I228" s="50"/>
    </row>
    <row r="229" spans="1:9" s="55" customFormat="1" x14ac:dyDescent="0.25">
      <c r="A229" s="62" t="s">
        <v>453</v>
      </c>
      <c r="B229" s="71" t="s">
        <v>454</v>
      </c>
      <c r="C229" s="64" t="s">
        <v>821</v>
      </c>
      <c r="D229" s="65"/>
      <c r="E229" s="209"/>
      <c r="F229" s="209"/>
      <c r="G229" s="209"/>
      <c r="H229" s="208"/>
      <c r="I229" s="50"/>
    </row>
    <row r="230" spans="1:9" s="55" customFormat="1" x14ac:dyDescent="0.25">
      <c r="A230" s="62" t="s">
        <v>455</v>
      </c>
      <c r="B230" s="70" t="s">
        <v>456</v>
      </c>
      <c r="C230" s="64" t="s">
        <v>821</v>
      </c>
      <c r="D230" s="65"/>
      <c r="E230" s="209"/>
      <c r="F230" s="209"/>
      <c r="G230" s="209"/>
      <c r="H230" s="208"/>
      <c r="I230" s="50"/>
    </row>
    <row r="231" spans="1:9" s="55" customFormat="1" x14ac:dyDescent="0.25">
      <c r="A231" s="62" t="s">
        <v>457</v>
      </c>
      <c r="B231" s="70" t="s">
        <v>458</v>
      </c>
      <c r="C231" s="64" t="s">
        <v>821</v>
      </c>
      <c r="D231" s="65"/>
      <c r="E231" s="209"/>
      <c r="F231" s="209"/>
      <c r="G231" s="209"/>
      <c r="H231" s="208"/>
      <c r="I231" s="50"/>
    </row>
    <row r="232" spans="1:9" s="55" customFormat="1" x14ac:dyDescent="0.25">
      <c r="A232" s="62" t="s">
        <v>459</v>
      </c>
      <c r="B232" s="71" t="s">
        <v>460</v>
      </c>
      <c r="C232" s="64" t="s">
        <v>821</v>
      </c>
      <c r="D232" s="65"/>
      <c r="E232" s="209"/>
      <c r="F232" s="209"/>
      <c r="G232" s="209"/>
      <c r="H232" s="208"/>
      <c r="I232" s="50"/>
    </row>
    <row r="233" spans="1:9" s="55" customFormat="1" x14ac:dyDescent="0.25">
      <c r="A233" s="62" t="s">
        <v>461</v>
      </c>
      <c r="B233" s="71" t="s">
        <v>462</v>
      </c>
      <c r="C233" s="64" t="s">
        <v>821</v>
      </c>
      <c r="D233" s="65"/>
      <c r="E233" s="209"/>
      <c r="F233" s="209"/>
      <c r="G233" s="209"/>
      <c r="H233" s="208"/>
      <c r="I233" s="50"/>
    </row>
    <row r="234" spans="1:9" s="55" customFormat="1" x14ac:dyDescent="0.25">
      <c r="A234" s="62" t="s">
        <v>463</v>
      </c>
      <c r="B234" s="71" t="s">
        <v>464</v>
      </c>
      <c r="C234" s="64" t="s">
        <v>821</v>
      </c>
      <c r="D234" s="65"/>
      <c r="E234" s="209"/>
      <c r="F234" s="209"/>
      <c r="G234" s="209"/>
      <c r="H234" s="208"/>
      <c r="I234" s="50"/>
    </row>
    <row r="235" spans="1:9" s="55" customFormat="1" x14ac:dyDescent="0.25">
      <c r="A235" s="62" t="s">
        <v>465</v>
      </c>
      <c r="B235" s="86" t="s">
        <v>466</v>
      </c>
      <c r="C235" s="64" t="s">
        <v>821</v>
      </c>
      <c r="D235" s="65"/>
      <c r="E235" s="209"/>
      <c r="F235" s="209"/>
      <c r="G235" s="209"/>
      <c r="H235" s="208"/>
      <c r="I235" s="50"/>
    </row>
    <row r="236" spans="1:9" s="55" customFormat="1" x14ac:dyDescent="0.25">
      <c r="A236" s="62" t="s">
        <v>467</v>
      </c>
      <c r="B236" s="71" t="s">
        <v>468</v>
      </c>
      <c r="C236" s="64" t="s">
        <v>821</v>
      </c>
      <c r="D236" s="65"/>
      <c r="E236" s="209"/>
      <c r="F236" s="209"/>
      <c r="G236" s="209"/>
      <c r="H236" s="208"/>
      <c r="I236" s="50"/>
    </row>
    <row r="237" spans="1:9" s="55" customFormat="1" x14ac:dyDescent="0.25">
      <c r="A237" s="62" t="s">
        <v>469</v>
      </c>
      <c r="B237" s="70" t="s">
        <v>446</v>
      </c>
      <c r="C237" s="64" t="s">
        <v>821</v>
      </c>
      <c r="D237" s="65"/>
      <c r="E237" s="209"/>
      <c r="F237" s="209"/>
      <c r="G237" s="209"/>
      <c r="H237" s="208"/>
      <c r="I237" s="50"/>
    </row>
    <row r="238" spans="1:9" s="55" customFormat="1" x14ac:dyDescent="0.25">
      <c r="A238" s="62" t="s">
        <v>470</v>
      </c>
      <c r="B238" s="70" t="s">
        <v>448</v>
      </c>
      <c r="C238" s="64" t="s">
        <v>821</v>
      </c>
      <c r="D238" s="65"/>
      <c r="E238" s="209"/>
      <c r="F238" s="209"/>
      <c r="G238" s="209"/>
      <c r="H238" s="208"/>
      <c r="I238" s="50"/>
    </row>
    <row r="239" spans="1:9" s="55" customFormat="1" x14ac:dyDescent="0.25">
      <c r="A239" s="62" t="s">
        <v>471</v>
      </c>
      <c r="B239" s="70" t="s">
        <v>450</v>
      </c>
      <c r="C239" s="64" t="s">
        <v>821</v>
      </c>
      <c r="D239" s="65"/>
      <c r="E239" s="209"/>
      <c r="F239" s="209"/>
      <c r="G239" s="209"/>
      <c r="H239" s="208"/>
      <c r="I239" s="50"/>
    </row>
    <row r="240" spans="1:9" s="55" customFormat="1" x14ac:dyDescent="0.25">
      <c r="A240" s="62" t="s">
        <v>472</v>
      </c>
      <c r="B240" s="71" t="s">
        <v>337</v>
      </c>
      <c r="C240" s="64" t="s">
        <v>821</v>
      </c>
      <c r="D240" s="65"/>
      <c r="E240" s="209"/>
      <c r="F240" s="209"/>
      <c r="G240" s="209"/>
      <c r="H240" s="208"/>
      <c r="I240" s="50"/>
    </row>
    <row r="241" spans="1:9" s="55" customFormat="1" x14ac:dyDescent="0.25">
      <c r="A241" s="62" t="s">
        <v>473</v>
      </c>
      <c r="B241" s="71" t="s">
        <v>474</v>
      </c>
      <c r="C241" s="64" t="s">
        <v>821</v>
      </c>
      <c r="D241" s="65"/>
      <c r="E241" s="209"/>
      <c r="F241" s="209"/>
      <c r="G241" s="209"/>
      <c r="H241" s="208"/>
      <c r="I241" s="50"/>
    </row>
    <row r="242" spans="1:9" s="55" customFormat="1" ht="31.5" x14ac:dyDescent="0.25">
      <c r="A242" s="62" t="s">
        <v>475</v>
      </c>
      <c r="B242" s="86" t="s">
        <v>476</v>
      </c>
      <c r="C242" s="64" t="s">
        <v>821</v>
      </c>
      <c r="D242" s="65"/>
      <c r="E242" s="209"/>
      <c r="F242" s="209"/>
      <c r="G242" s="209"/>
      <c r="H242" s="208"/>
      <c r="I242" s="50"/>
    </row>
    <row r="243" spans="1:9" s="55" customFormat="1" ht="31.5" x14ac:dyDescent="0.25">
      <c r="A243" s="62" t="s">
        <v>477</v>
      </c>
      <c r="B243" s="86" t="s">
        <v>478</v>
      </c>
      <c r="C243" s="64" t="s">
        <v>821</v>
      </c>
      <c r="D243" s="65"/>
      <c r="E243" s="209"/>
      <c r="F243" s="209"/>
      <c r="G243" s="209"/>
      <c r="H243" s="208"/>
      <c r="I243" s="50"/>
    </row>
    <row r="244" spans="1:9" s="55" customFormat="1" x14ac:dyDescent="0.25">
      <c r="A244" s="62" t="s">
        <v>479</v>
      </c>
      <c r="B244" s="71" t="s">
        <v>480</v>
      </c>
      <c r="C244" s="64" t="s">
        <v>821</v>
      </c>
      <c r="D244" s="65"/>
      <c r="E244" s="209"/>
      <c r="F244" s="209"/>
      <c r="G244" s="209"/>
      <c r="H244" s="208"/>
      <c r="I244" s="50"/>
    </row>
    <row r="245" spans="1:9" s="55" customFormat="1" x14ac:dyDescent="0.25">
      <c r="A245" s="62" t="s">
        <v>481</v>
      </c>
      <c r="B245" s="71" t="s">
        <v>482</v>
      </c>
      <c r="C245" s="64" t="s">
        <v>821</v>
      </c>
      <c r="D245" s="65"/>
      <c r="E245" s="209"/>
      <c r="F245" s="209"/>
      <c r="G245" s="209"/>
      <c r="H245" s="208"/>
      <c r="I245" s="50"/>
    </row>
    <row r="246" spans="1:9" s="55" customFormat="1" ht="31.5" x14ac:dyDescent="0.25">
      <c r="A246" s="62" t="s">
        <v>483</v>
      </c>
      <c r="B246" s="86" t="s">
        <v>484</v>
      </c>
      <c r="C246" s="64" t="s">
        <v>821</v>
      </c>
      <c r="D246" s="65"/>
      <c r="E246" s="209"/>
      <c r="F246" s="209"/>
      <c r="G246" s="209"/>
      <c r="H246" s="208"/>
      <c r="I246" s="50"/>
    </row>
    <row r="247" spans="1:9" s="55" customFormat="1" x14ac:dyDescent="0.25">
      <c r="A247" s="62" t="s">
        <v>485</v>
      </c>
      <c r="B247" s="71" t="s">
        <v>486</v>
      </c>
      <c r="C247" s="64" t="s">
        <v>821</v>
      </c>
      <c r="D247" s="65"/>
      <c r="E247" s="209"/>
      <c r="F247" s="209"/>
      <c r="G247" s="209"/>
      <c r="H247" s="208"/>
      <c r="I247" s="50"/>
    </row>
    <row r="248" spans="1:9" s="55" customFormat="1" x14ac:dyDescent="0.25">
      <c r="A248" s="62" t="s">
        <v>487</v>
      </c>
      <c r="B248" s="71" t="s">
        <v>488</v>
      </c>
      <c r="C248" s="64" t="s">
        <v>821</v>
      </c>
      <c r="D248" s="65"/>
      <c r="E248" s="209"/>
      <c r="F248" s="209"/>
      <c r="G248" s="209"/>
      <c r="H248" s="208"/>
      <c r="I248" s="50"/>
    </row>
    <row r="249" spans="1:9" s="55" customFormat="1" x14ac:dyDescent="0.25">
      <c r="A249" s="62" t="s">
        <v>489</v>
      </c>
      <c r="B249" s="86" t="s">
        <v>490</v>
      </c>
      <c r="C249" s="64" t="s">
        <v>821</v>
      </c>
      <c r="D249" s="65"/>
      <c r="E249" s="209"/>
      <c r="F249" s="209"/>
      <c r="G249" s="209"/>
      <c r="H249" s="208"/>
      <c r="I249" s="50"/>
    </row>
    <row r="250" spans="1:9" s="55" customFormat="1" x14ac:dyDescent="0.25">
      <c r="A250" s="62" t="s">
        <v>491</v>
      </c>
      <c r="B250" s="86" t="s">
        <v>492</v>
      </c>
      <c r="C250" s="64" t="s">
        <v>821</v>
      </c>
      <c r="D250" s="65"/>
      <c r="E250" s="209"/>
      <c r="F250" s="209"/>
      <c r="G250" s="209"/>
      <c r="H250" s="208"/>
      <c r="I250" s="50"/>
    </row>
    <row r="251" spans="1:9" s="55" customFormat="1" x14ac:dyDescent="0.25">
      <c r="A251" s="62" t="s">
        <v>493</v>
      </c>
      <c r="B251" s="86" t="s">
        <v>494</v>
      </c>
      <c r="C251" s="64" t="s">
        <v>821</v>
      </c>
      <c r="D251" s="65"/>
      <c r="E251" s="209"/>
      <c r="F251" s="209"/>
      <c r="G251" s="209"/>
      <c r="H251" s="208"/>
      <c r="I251" s="50"/>
    </row>
    <row r="252" spans="1:9" s="55" customFormat="1" ht="16.5" thickBot="1" x14ac:dyDescent="0.3">
      <c r="A252" s="74" t="s">
        <v>495</v>
      </c>
      <c r="B252" s="89" t="s">
        <v>496</v>
      </c>
      <c r="C252" s="76" t="s">
        <v>821</v>
      </c>
      <c r="D252" s="77"/>
      <c r="E252" s="213"/>
      <c r="F252" s="213"/>
      <c r="G252" s="210"/>
      <c r="H252" s="211"/>
      <c r="I252" s="50"/>
    </row>
    <row r="253" spans="1:9" s="55" customFormat="1" x14ac:dyDescent="0.25">
      <c r="A253" s="56" t="s">
        <v>497</v>
      </c>
      <c r="B253" s="57" t="s">
        <v>242</v>
      </c>
      <c r="C253" s="58" t="s">
        <v>340</v>
      </c>
      <c r="D253" s="59"/>
      <c r="E253" s="215"/>
      <c r="F253" s="215"/>
      <c r="G253" s="212"/>
      <c r="H253" s="207"/>
      <c r="I253" s="50"/>
    </row>
    <row r="254" spans="1:9" s="55" customFormat="1" x14ac:dyDescent="0.25">
      <c r="A254" s="62" t="s">
        <v>498</v>
      </c>
      <c r="B254" s="71" t="s">
        <v>499</v>
      </c>
      <c r="C254" s="64" t="s">
        <v>821</v>
      </c>
      <c r="D254" s="65"/>
      <c r="E254" s="209"/>
      <c r="F254" s="209"/>
      <c r="G254" s="209"/>
      <c r="H254" s="208"/>
      <c r="I254" s="50"/>
    </row>
    <row r="255" spans="1:9" s="55" customFormat="1" x14ac:dyDescent="0.25">
      <c r="A255" s="62" t="s">
        <v>500</v>
      </c>
      <c r="B255" s="70" t="s">
        <v>501</v>
      </c>
      <c r="C255" s="64" t="s">
        <v>821</v>
      </c>
      <c r="D255" s="65"/>
      <c r="E255" s="209"/>
      <c r="F255" s="209"/>
      <c r="G255" s="209"/>
      <c r="H255" s="208"/>
      <c r="I255" s="50"/>
    </row>
    <row r="256" spans="1:9" s="55" customFormat="1" x14ac:dyDescent="0.25">
      <c r="A256" s="62" t="s">
        <v>502</v>
      </c>
      <c r="B256" s="72" t="s">
        <v>503</v>
      </c>
      <c r="C256" s="64" t="s">
        <v>821</v>
      </c>
      <c r="D256" s="65"/>
      <c r="E256" s="209"/>
      <c r="F256" s="209"/>
      <c r="G256" s="209"/>
      <c r="H256" s="208"/>
      <c r="I256" s="50"/>
    </row>
    <row r="257" spans="1:9" s="55" customFormat="1" ht="31.5" x14ac:dyDescent="0.25">
      <c r="A257" s="62" t="s">
        <v>504</v>
      </c>
      <c r="B257" s="72" t="s">
        <v>505</v>
      </c>
      <c r="C257" s="64" t="s">
        <v>821</v>
      </c>
      <c r="D257" s="65"/>
      <c r="E257" s="209"/>
      <c r="F257" s="209"/>
      <c r="G257" s="209"/>
      <c r="H257" s="208"/>
      <c r="I257" s="50"/>
    </row>
    <row r="258" spans="1:9" s="55" customFormat="1" x14ac:dyDescent="0.25">
      <c r="A258" s="62" t="s">
        <v>506</v>
      </c>
      <c r="B258" s="73" t="s">
        <v>503</v>
      </c>
      <c r="C258" s="64" t="s">
        <v>821</v>
      </c>
      <c r="D258" s="65"/>
      <c r="E258" s="209"/>
      <c r="F258" s="209"/>
      <c r="G258" s="209"/>
      <c r="H258" s="208"/>
      <c r="I258" s="50"/>
    </row>
    <row r="259" spans="1:9" s="55" customFormat="1" ht="31.5" x14ac:dyDescent="0.25">
      <c r="A259" s="62" t="s">
        <v>507</v>
      </c>
      <c r="B259" s="72" t="s">
        <v>173</v>
      </c>
      <c r="C259" s="64" t="s">
        <v>821</v>
      </c>
      <c r="D259" s="65"/>
      <c r="E259" s="209"/>
      <c r="F259" s="209"/>
      <c r="G259" s="209"/>
      <c r="H259" s="208"/>
      <c r="I259" s="50"/>
    </row>
    <row r="260" spans="1:9" s="55" customFormat="1" x14ac:dyDescent="0.25">
      <c r="A260" s="62" t="s">
        <v>508</v>
      </c>
      <c r="B260" s="73" t="s">
        <v>503</v>
      </c>
      <c r="C260" s="64" t="s">
        <v>821</v>
      </c>
      <c r="D260" s="65"/>
      <c r="E260" s="209"/>
      <c r="F260" s="209"/>
      <c r="G260" s="209"/>
      <c r="H260" s="208"/>
      <c r="I260" s="50"/>
    </row>
    <row r="261" spans="1:9" s="55" customFormat="1" ht="31.5" x14ac:dyDescent="0.25">
      <c r="A261" s="62" t="s">
        <v>509</v>
      </c>
      <c r="B261" s="72" t="s">
        <v>174</v>
      </c>
      <c r="C261" s="64" t="s">
        <v>821</v>
      </c>
      <c r="D261" s="65"/>
      <c r="E261" s="209"/>
      <c r="F261" s="209"/>
      <c r="G261" s="209"/>
      <c r="H261" s="208"/>
      <c r="I261" s="50"/>
    </row>
    <row r="262" spans="1:9" s="55" customFormat="1" x14ac:dyDescent="0.25">
      <c r="A262" s="62" t="s">
        <v>510</v>
      </c>
      <c r="B262" s="73" t="s">
        <v>503</v>
      </c>
      <c r="C262" s="64" t="s">
        <v>821</v>
      </c>
      <c r="D262" s="65"/>
      <c r="E262" s="209"/>
      <c r="F262" s="209"/>
      <c r="G262" s="209"/>
      <c r="H262" s="208"/>
      <c r="I262" s="50"/>
    </row>
    <row r="263" spans="1:9" s="55" customFormat="1" x14ac:dyDescent="0.25">
      <c r="A263" s="62" t="s">
        <v>511</v>
      </c>
      <c r="B263" s="70" t="s">
        <v>512</v>
      </c>
      <c r="C263" s="64" t="s">
        <v>821</v>
      </c>
      <c r="D263" s="65"/>
      <c r="E263" s="209"/>
      <c r="F263" s="209"/>
      <c r="G263" s="209"/>
      <c r="H263" s="208"/>
      <c r="I263" s="50"/>
    </row>
    <row r="264" spans="1:9" s="55" customFormat="1" x14ac:dyDescent="0.25">
      <c r="A264" s="62" t="s">
        <v>513</v>
      </c>
      <c r="B264" s="72" t="s">
        <v>503</v>
      </c>
      <c r="C264" s="64" t="s">
        <v>821</v>
      </c>
      <c r="D264" s="65"/>
      <c r="E264" s="209"/>
      <c r="F264" s="209"/>
      <c r="G264" s="209"/>
      <c r="H264" s="208"/>
      <c r="I264" s="50"/>
    </row>
    <row r="265" spans="1:9" s="55" customFormat="1" x14ac:dyDescent="0.25">
      <c r="A265" s="62" t="s">
        <v>514</v>
      </c>
      <c r="B265" s="69" t="s">
        <v>88</v>
      </c>
      <c r="C265" s="64" t="s">
        <v>821</v>
      </c>
      <c r="D265" s="65"/>
      <c r="E265" s="209"/>
      <c r="F265" s="209"/>
      <c r="G265" s="209"/>
      <c r="H265" s="208"/>
      <c r="I265" s="50"/>
    </row>
    <row r="266" spans="1:9" s="55" customFormat="1" x14ac:dyDescent="0.25">
      <c r="A266" s="62" t="s">
        <v>515</v>
      </c>
      <c r="B266" s="72" t="s">
        <v>503</v>
      </c>
      <c r="C266" s="64" t="s">
        <v>821</v>
      </c>
      <c r="D266" s="65"/>
      <c r="E266" s="209"/>
      <c r="F266" s="209"/>
      <c r="G266" s="209"/>
      <c r="H266" s="208"/>
      <c r="I266" s="50"/>
    </row>
    <row r="267" spans="1:9" s="55" customFormat="1" x14ac:dyDescent="0.25">
      <c r="A267" s="62" t="s">
        <v>516</v>
      </c>
      <c r="B267" s="69" t="s">
        <v>517</v>
      </c>
      <c r="C267" s="64" t="s">
        <v>821</v>
      </c>
      <c r="D267" s="65"/>
      <c r="E267" s="209"/>
      <c r="F267" s="209"/>
      <c r="G267" s="209"/>
      <c r="H267" s="208"/>
      <c r="I267" s="50"/>
    </row>
    <row r="268" spans="1:9" s="55" customFormat="1" x14ac:dyDescent="0.25">
      <c r="A268" s="62" t="s">
        <v>518</v>
      </c>
      <c r="B268" s="72" t="s">
        <v>503</v>
      </c>
      <c r="C268" s="64" t="s">
        <v>821</v>
      </c>
      <c r="D268" s="65"/>
      <c r="E268" s="209"/>
      <c r="F268" s="209"/>
      <c r="G268" s="209"/>
      <c r="H268" s="208"/>
      <c r="I268" s="50"/>
    </row>
    <row r="269" spans="1:9" s="55" customFormat="1" x14ac:dyDescent="0.25">
      <c r="A269" s="62" t="s">
        <v>519</v>
      </c>
      <c r="B269" s="69" t="s">
        <v>520</v>
      </c>
      <c r="C269" s="64" t="s">
        <v>821</v>
      </c>
      <c r="D269" s="65"/>
      <c r="E269" s="209"/>
      <c r="F269" s="209"/>
      <c r="G269" s="209"/>
      <c r="H269" s="208"/>
      <c r="I269" s="50"/>
    </row>
    <row r="270" spans="1:9" s="55" customFormat="1" x14ac:dyDescent="0.25">
      <c r="A270" s="62" t="s">
        <v>521</v>
      </c>
      <c r="B270" s="72" t="s">
        <v>503</v>
      </c>
      <c r="C270" s="64" t="s">
        <v>821</v>
      </c>
      <c r="D270" s="65"/>
      <c r="E270" s="209"/>
      <c r="F270" s="209"/>
      <c r="G270" s="209"/>
      <c r="H270" s="208"/>
      <c r="I270" s="50"/>
    </row>
    <row r="271" spans="1:9" s="55" customFormat="1" x14ac:dyDescent="0.25">
      <c r="A271" s="62" t="s">
        <v>522</v>
      </c>
      <c r="B271" s="69" t="s">
        <v>90</v>
      </c>
      <c r="C271" s="64" t="s">
        <v>821</v>
      </c>
      <c r="D271" s="65"/>
      <c r="E271" s="209"/>
      <c r="F271" s="209"/>
      <c r="G271" s="209"/>
      <c r="H271" s="208"/>
      <c r="I271" s="50"/>
    </row>
    <row r="272" spans="1:9" s="55" customFormat="1" x14ac:dyDescent="0.25">
      <c r="A272" s="62" t="s">
        <v>523</v>
      </c>
      <c r="B272" s="72" t="s">
        <v>503</v>
      </c>
      <c r="C272" s="64" t="s">
        <v>821</v>
      </c>
      <c r="D272" s="65"/>
      <c r="E272" s="209"/>
      <c r="F272" s="209"/>
      <c r="G272" s="209"/>
      <c r="H272" s="208"/>
      <c r="I272" s="50"/>
    </row>
    <row r="273" spans="1:9" s="55" customFormat="1" x14ac:dyDescent="0.25">
      <c r="A273" s="62" t="s">
        <v>522</v>
      </c>
      <c r="B273" s="69" t="s">
        <v>524</v>
      </c>
      <c r="C273" s="64" t="s">
        <v>821</v>
      </c>
      <c r="D273" s="65"/>
      <c r="E273" s="209"/>
      <c r="F273" s="209"/>
      <c r="G273" s="209"/>
      <c r="H273" s="208"/>
      <c r="I273" s="50"/>
    </row>
    <row r="274" spans="1:9" s="55" customFormat="1" x14ac:dyDescent="0.25">
      <c r="A274" s="62" t="s">
        <v>525</v>
      </c>
      <c r="B274" s="72" t="s">
        <v>503</v>
      </c>
      <c r="C274" s="64" t="s">
        <v>821</v>
      </c>
      <c r="D274" s="65"/>
      <c r="E274" s="209"/>
      <c r="F274" s="209"/>
      <c r="G274" s="209"/>
      <c r="H274" s="208"/>
      <c r="I274" s="50"/>
    </row>
    <row r="275" spans="1:9" s="55" customFormat="1" ht="31.5" x14ac:dyDescent="0.25">
      <c r="A275" s="62" t="s">
        <v>526</v>
      </c>
      <c r="B275" s="70" t="s">
        <v>527</v>
      </c>
      <c r="C275" s="64" t="s">
        <v>821</v>
      </c>
      <c r="D275" s="65"/>
      <c r="E275" s="209"/>
      <c r="F275" s="209"/>
      <c r="G275" s="209"/>
      <c r="H275" s="208"/>
      <c r="I275" s="50"/>
    </row>
    <row r="276" spans="1:9" s="55" customFormat="1" x14ac:dyDescent="0.25">
      <c r="A276" s="62" t="s">
        <v>528</v>
      </c>
      <c r="B276" s="72" t="s">
        <v>503</v>
      </c>
      <c r="C276" s="64" t="s">
        <v>821</v>
      </c>
      <c r="D276" s="65"/>
      <c r="E276" s="209"/>
      <c r="F276" s="209"/>
      <c r="G276" s="209"/>
      <c r="H276" s="208"/>
      <c r="I276" s="50"/>
    </row>
    <row r="277" spans="1:9" s="55" customFormat="1" x14ac:dyDescent="0.25">
      <c r="A277" s="62" t="s">
        <v>529</v>
      </c>
      <c r="B277" s="72" t="s">
        <v>95</v>
      </c>
      <c r="C277" s="64" t="s">
        <v>821</v>
      </c>
      <c r="D277" s="65"/>
      <c r="E277" s="209"/>
      <c r="F277" s="209"/>
      <c r="G277" s="209"/>
      <c r="H277" s="208"/>
      <c r="I277" s="50"/>
    </row>
    <row r="278" spans="1:9" s="55" customFormat="1" x14ac:dyDescent="0.25">
      <c r="A278" s="62" t="s">
        <v>530</v>
      </c>
      <c r="B278" s="73" t="s">
        <v>503</v>
      </c>
      <c r="C278" s="64" t="s">
        <v>821</v>
      </c>
      <c r="D278" s="65"/>
      <c r="E278" s="209"/>
      <c r="F278" s="209"/>
      <c r="G278" s="209"/>
      <c r="H278" s="208"/>
      <c r="I278" s="50"/>
    </row>
    <row r="279" spans="1:9" s="55" customFormat="1" x14ac:dyDescent="0.25">
      <c r="A279" s="62" t="s">
        <v>531</v>
      </c>
      <c r="B279" s="72" t="s">
        <v>96</v>
      </c>
      <c r="C279" s="64" t="s">
        <v>821</v>
      </c>
      <c r="D279" s="65"/>
      <c r="E279" s="209"/>
      <c r="F279" s="209"/>
      <c r="G279" s="209"/>
      <c r="H279" s="208"/>
      <c r="I279" s="50"/>
    </row>
    <row r="280" spans="1:9" s="55" customFormat="1" x14ac:dyDescent="0.25">
      <c r="A280" s="62" t="s">
        <v>532</v>
      </c>
      <c r="B280" s="73" t="s">
        <v>503</v>
      </c>
      <c r="C280" s="64" t="s">
        <v>821</v>
      </c>
      <c r="D280" s="65"/>
      <c r="E280" s="209"/>
      <c r="F280" s="209"/>
      <c r="G280" s="209"/>
      <c r="H280" s="208"/>
      <c r="I280" s="50"/>
    </row>
    <row r="281" spans="1:9" s="55" customFormat="1" x14ac:dyDescent="0.25">
      <c r="A281" s="62" t="s">
        <v>533</v>
      </c>
      <c r="B281" s="70" t="s">
        <v>534</v>
      </c>
      <c r="C281" s="64" t="s">
        <v>821</v>
      </c>
      <c r="D281" s="65"/>
      <c r="E281" s="209"/>
      <c r="F281" s="209"/>
      <c r="G281" s="209"/>
      <c r="H281" s="208"/>
      <c r="I281" s="50"/>
    </row>
    <row r="282" spans="1:9" s="55" customFormat="1" x14ac:dyDescent="0.25">
      <c r="A282" s="62" t="s">
        <v>535</v>
      </c>
      <c r="B282" s="72" t="s">
        <v>503</v>
      </c>
      <c r="C282" s="64" t="s">
        <v>821</v>
      </c>
      <c r="D282" s="65"/>
      <c r="E282" s="209"/>
      <c r="F282" s="209"/>
      <c r="G282" s="209"/>
      <c r="H282" s="208"/>
      <c r="I282" s="50"/>
    </row>
    <row r="283" spans="1:9" s="55" customFormat="1" x14ac:dyDescent="0.25">
      <c r="A283" s="62" t="s">
        <v>536</v>
      </c>
      <c r="B283" s="71" t="s">
        <v>537</v>
      </c>
      <c r="C283" s="64" t="s">
        <v>821</v>
      </c>
      <c r="D283" s="65"/>
      <c r="E283" s="209"/>
      <c r="F283" s="209"/>
      <c r="G283" s="209"/>
      <c r="H283" s="208"/>
      <c r="I283" s="50"/>
    </row>
    <row r="284" spans="1:9" s="55" customFormat="1" x14ac:dyDescent="0.25">
      <c r="A284" s="62" t="s">
        <v>538</v>
      </c>
      <c r="B284" s="70" t="s">
        <v>539</v>
      </c>
      <c r="C284" s="64" t="s">
        <v>821</v>
      </c>
      <c r="D284" s="65"/>
      <c r="E284" s="209"/>
      <c r="F284" s="209"/>
      <c r="G284" s="209"/>
      <c r="H284" s="208"/>
      <c r="I284" s="50"/>
    </row>
    <row r="285" spans="1:9" s="55" customFormat="1" x14ac:dyDescent="0.25">
      <c r="A285" s="62" t="s">
        <v>540</v>
      </c>
      <c r="B285" s="72" t="s">
        <v>503</v>
      </c>
      <c r="C285" s="64" t="s">
        <v>821</v>
      </c>
      <c r="D285" s="65"/>
      <c r="E285" s="209"/>
      <c r="F285" s="209"/>
      <c r="G285" s="209"/>
      <c r="H285" s="208"/>
      <c r="I285" s="50"/>
    </row>
    <row r="286" spans="1:9" s="55" customFormat="1" x14ac:dyDescent="0.25">
      <c r="A286" s="62" t="s">
        <v>541</v>
      </c>
      <c r="B286" s="70" t="s">
        <v>542</v>
      </c>
      <c r="C286" s="64" t="s">
        <v>821</v>
      </c>
      <c r="D286" s="65"/>
      <c r="E286" s="209"/>
      <c r="F286" s="209"/>
      <c r="G286" s="209"/>
      <c r="H286" s="208"/>
      <c r="I286" s="50"/>
    </row>
    <row r="287" spans="1:9" s="55" customFormat="1" x14ac:dyDescent="0.25">
      <c r="A287" s="62" t="s">
        <v>543</v>
      </c>
      <c r="B287" s="72" t="s">
        <v>375</v>
      </c>
      <c r="C287" s="64" t="s">
        <v>821</v>
      </c>
      <c r="D287" s="65"/>
      <c r="E287" s="209"/>
      <c r="F287" s="209"/>
      <c r="G287" s="209"/>
      <c r="H287" s="208"/>
      <c r="I287" s="50"/>
    </row>
    <row r="288" spans="1:9" s="55" customFormat="1" x14ac:dyDescent="0.25">
      <c r="A288" s="62" t="s">
        <v>544</v>
      </c>
      <c r="B288" s="73" t="s">
        <v>503</v>
      </c>
      <c r="C288" s="64" t="s">
        <v>821</v>
      </c>
      <c r="D288" s="65"/>
      <c r="E288" s="209"/>
      <c r="F288" s="209"/>
      <c r="G288" s="209"/>
      <c r="H288" s="208"/>
      <c r="I288" s="50"/>
    </row>
    <row r="289" spans="1:9" s="55" customFormat="1" x14ac:dyDescent="0.25">
      <c r="A289" s="62" t="s">
        <v>545</v>
      </c>
      <c r="B289" s="72" t="s">
        <v>546</v>
      </c>
      <c r="C289" s="64" t="s">
        <v>821</v>
      </c>
      <c r="D289" s="65"/>
      <c r="E289" s="209"/>
      <c r="F289" s="209"/>
      <c r="G289" s="209"/>
      <c r="H289" s="208"/>
      <c r="I289" s="50"/>
    </row>
    <row r="290" spans="1:9" s="55" customFormat="1" x14ac:dyDescent="0.25">
      <c r="A290" s="62" t="s">
        <v>547</v>
      </c>
      <c r="B290" s="73" t="s">
        <v>503</v>
      </c>
      <c r="C290" s="64" t="s">
        <v>821</v>
      </c>
      <c r="D290" s="65"/>
      <c r="E290" s="209"/>
      <c r="F290" s="209"/>
      <c r="G290" s="209"/>
      <c r="H290" s="208"/>
      <c r="I290" s="50"/>
    </row>
    <row r="291" spans="1:9" s="55" customFormat="1" ht="31.5" x14ac:dyDescent="0.25">
      <c r="A291" s="62" t="s">
        <v>548</v>
      </c>
      <c r="B291" s="70" t="s">
        <v>549</v>
      </c>
      <c r="C291" s="64" t="s">
        <v>821</v>
      </c>
      <c r="D291" s="65"/>
      <c r="E291" s="209"/>
      <c r="F291" s="209"/>
      <c r="G291" s="209"/>
      <c r="H291" s="208"/>
      <c r="I291" s="50"/>
    </row>
    <row r="292" spans="1:9" s="55" customFormat="1" x14ac:dyDescent="0.25">
      <c r="A292" s="62" t="s">
        <v>550</v>
      </c>
      <c r="B292" s="72" t="s">
        <v>503</v>
      </c>
      <c r="C292" s="64" t="s">
        <v>821</v>
      </c>
      <c r="D292" s="65"/>
      <c r="E292" s="209"/>
      <c r="F292" s="209"/>
      <c r="G292" s="209"/>
      <c r="H292" s="208"/>
      <c r="I292" s="50"/>
    </row>
    <row r="293" spans="1:9" s="55" customFormat="1" x14ac:dyDescent="0.25">
      <c r="A293" s="62" t="s">
        <v>551</v>
      </c>
      <c r="B293" s="70" t="s">
        <v>552</v>
      </c>
      <c r="C293" s="64" t="s">
        <v>821</v>
      </c>
      <c r="D293" s="65"/>
      <c r="E293" s="209"/>
      <c r="F293" s="209"/>
      <c r="G293" s="209"/>
      <c r="H293" s="208"/>
      <c r="I293" s="50"/>
    </row>
    <row r="294" spans="1:9" s="55" customFormat="1" x14ac:dyDescent="0.25">
      <c r="A294" s="62" t="s">
        <v>553</v>
      </c>
      <c r="B294" s="72" t="s">
        <v>503</v>
      </c>
      <c r="C294" s="64" t="s">
        <v>821</v>
      </c>
      <c r="D294" s="65"/>
      <c r="E294" s="209"/>
      <c r="F294" s="209"/>
      <c r="G294" s="209"/>
      <c r="H294" s="208"/>
      <c r="I294" s="50"/>
    </row>
    <row r="295" spans="1:9" s="55" customFormat="1" x14ac:dyDescent="0.25">
      <c r="A295" s="62" t="s">
        <v>554</v>
      </c>
      <c r="B295" s="70" t="s">
        <v>555</v>
      </c>
      <c r="C295" s="64" t="s">
        <v>821</v>
      </c>
      <c r="D295" s="65"/>
      <c r="E295" s="209"/>
      <c r="F295" s="209"/>
      <c r="G295" s="209"/>
      <c r="H295" s="208"/>
      <c r="I295" s="50"/>
    </row>
    <row r="296" spans="1:9" s="55" customFormat="1" x14ac:dyDescent="0.25">
      <c r="A296" s="62" t="s">
        <v>556</v>
      </c>
      <c r="B296" s="72" t="s">
        <v>503</v>
      </c>
      <c r="C296" s="64" t="s">
        <v>821</v>
      </c>
      <c r="D296" s="65"/>
      <c r="E296" s="209"/>
      <c r="F296" s="209"/>
      <c r="G296" s="209"/>
      <c r="H296" s="208"/>
      <c r="I296" s="50"/>
    </row>
    <row r="297" spans="1:9" s="55" customFormat="1" x14ac:dyDescent="0.25">
      <c r="A297" s="62" t="s">
        <v>557</v>
      </c>
      <c r="B297" s="70" t="s">
        <v>558</v>
      </c>
      <c r="C297" s="64" t="s">
        <v>821</v>
      </c>
      <c r="D297" s="65"/>
      <c r="E297" s="209"/>
      <c r="F297" s="209"/>
      <c r="G297" s="209"/>
      <c r="H297" s="208"/>
      <c r="I297" s="50"/>
    </row>
    <row r="298" spans="1:9" s="55" customFormat="1" x14ac:dyDescent="0.25">
      <c r="A298" s="62" t="s">
        <v>559</v>
      </c>
      <c r="B298" s="72" t="s">
        <v>503</v>
      </c>
      <c r="C298" s="64" t="s">
        <v>821</v>
      </c>
      <c r="D298" s="65"/>
      <c r="E298" s="209"/>
      <c r="F298" s="209"/>
      <c r="G298" s="209"/>
      <c r="H298" s="208"/>
      <c r="I298" s="50"/>
    </row>
    <row r="299" spans="1:9" s="55" customFormat="1" x14ac:dyDescent="0.25">
      <c r="A299" s="62" t="s">
        <v>560</v>
      </c>
      <c r="B299" s="70" t="s">
        <v>561</v>
      </c>
      <c r="C299" s="64" t="s">
        <v>821</v>
      </c>
      <c r="D299" s="65"/>
      <c r="E299" s="209"/>
      <c r="F299" s="209"/>
      <c r="G299" s="209"/>
      <c r="H299" s="208"/>
      <c r="I299" s="50"/>
    </row>
    <row r="300" spans="1:9" s="55" customFormat="1" x14ac:dyDescent="0.25">
      <c r="A300" s="62" t="s">
        <v>562</v>
      </c>
      <c r="B300" s="72" t="s">
        <v>503</v>
      </c>
      <c r="C300" s="64" t="s">
        <v>821</v>
      </c>
      <c r="D300" s="65"/>
      <c r="E300" s="209"/>
      <c r="F300" s="209"/>
      <c r="G300" s="209"/>
      <c r="H300" s="208"/>
      <c r="I300" s="50"/>
    </row>
    <row r="301" spans="1:9" s="55" customFormat="1" ht="31.5" x14ac:dyDescent="0.25">
      <c r="A301" s="62" t="s">
        <v>563</v>
      </c>
      <c r="B301" s="70" t="s">
        <v>564</v>
      </c>
      <c r="C301" s="64" t="s">
        <v>821</v>
      </c>
      <c r="D301" s="65"/>
      <c r="E301" s="209"/>
      <c r="F301" s="209"/>
      <c r="G301" s="209"/>
      <c r="H301" s="208"/>
      <c r="I301" s="50"/>
    </row>
    <row r="302" spans="1:9" s="55" customFormat="1" x14ac:dyDescent="0.25">
      <c r="A302" s="62" t="s">
        <v>565</v>
      </c>
      <c r="B302" s="72" t="s">
        <v>503</v>
      </c>
      <c r="C302" s="64" t="s">
        <v>821</v>
      </c>
      <c r="D302" s="65"/>
      <c r="E302" s="209"/>
      <c r="F302" s="209"/>
      <c r="G302" s="209"/>
      <c r="H302" s="208"/>
      <c r="I302" s="50"/>
    </row>
    <row r="303" spans="1:9" s="55" customFormat="1" x14ac:dyDescent="0.25">
      <c r="A303" s="62" t="s">
        <v>566</v>
      </c>
      <c r="B303" s="70" t="s">
        <v>567</v>
      </c>
      <c r="C303" s="64" t="s">
        <v>821</v>
      </c>
      <c r="D303" s="65"/>
      <c r="E303" s="209"/>
      <c r="F303" s="209"/>
      <c r="G303" s="209"/>
      <c r="H303" s="208"/>
      <c r="I303" s="50"/>
    </row>
    <row r="304" spans="1:9" s="55" customFormat="1" x14ac:dyDescent="0.25">
      <c r="A304" s="62" t="s">
        <v>568</v>
      </c>
      <c r="B304" s="72" t="s">
        <v>503</v>
      </c>
      <c r="C304" s="64" t="s">
        <v>821</v>
      </c>
      <c r="D304" s="65"/>
      <c r="E304" s="209"/>
      <c r="F304" s="209"/>
      <c r="G304" s="209"/>
      <c r="H304" s="208"/>
      <c r="I304" s="50"/>
    </row>
    <row r="305" spans="1:9" s="55" customFormat="1" ht="31.5" x14ac:dyDescent="0.25">
      <c r="A305" s="62" t="s">
        <v>569</v>
      </c>
      <c r="B305" s="71" t="s">
        <v>570</v>
      </c>
      <c r="C305" s="64" t="s">
        <v>8</v>
      </c>
      <c r="D305" s="65"/>
      <c r="E305" s="209"/>
      <c r="F305" s="209"/>
      <c r="G305" s="209"/>
      <c r="H305" s="208"/>
      <c r="I305" s="50"/>
    </row>
    <row r="306" spans="1:9" s="55" customFormat="1" x14ac:dyDescent="0.25">
      <c r="A306" s="62" t="s">
        <v>571</v>
      </c>
      <c r="B306" s="70" t="s">
        <v>572</v>
      </c>
      <c r="C306" s="64" t="s">
        <v>8</v>
      </c>
      <c r="D306" s="65"/>
      <c r="E306" s="209"/>
      <c r="F306" s="209"/>
      <c r="G306" s="209"/>
      <c r="H306" s="208"/>
      <c r="I306" s="50"/>
    </row>
    <row r="307" spans="1:9" s="55" customFormat="1" ht="31.5" x14ac:dyDescent="0.25">
      <c r="A307" s="62" t="s">
        <v>573</v>
      </c>
      <c r="B307" s="70" t="s">
        <v>574</v>
      </c>
      <c r="C307" s="64" t="s">
        <v>8</v>
      </c>
      <c r="D307" s="65"/>
      <c r="E307" s="209"/>
      <c r="F307" s="209"/>
      <c r="G307" s="209"/>
      <c r="H307" s="208"/>
      <c r="I307" s="50"/>
    </row>
    <row r="308" spans="1:9" s="55" customFormat="1" ht="31.5" x14ac:dyDescent="0.25">
      <c r="A308" s="62" t="s">
        <v>575</v>
      </c>
      <c r="B308" s="70" t="s">
        <v>576</v>
      </c>
      <c r="C308" s="64" t="s">
        <v>8</v>
      </c>
      <c r="D308" s="65"/>
      <c r="E308" s="209"/>
      <c r="F308" s="209"/>
      <c r="G308" s="209"/>
      <c r="H308" s="208"/>
      <c r="I308" s="50"/>
    </row>
    <row r="309" spans="1:9" s="55" customFormat="1" ht="31.5" x14ac:dyDescent="0.25">
      <c r="A309" s="62" t="s">
        <v>577</v>
      </c>
      <c r="B309" s="70" t="s">
        <v>578</v>
      </c>
      <c r="C309" s="64" t="s">
        <v>8</v>
      </c>
      <c r="D309" s="65"/>
      <c r="E309" s="209"/>
      <c r="F309" s="209"/>
      <c r="G309" s="209"/>
      <c r="H309" s="208"/>
      <c r="I309" s="50"/>
    </row>
    <row r="310" spans="1:9" s="55" customFormat="1" x14ac:dyDescent="0.25">
      <c r="A310" s="62" t="s">
        <v>579</v>
      </c>
      <c r="B310" s="69" t="s">
        <v>580</v>
      </c>
      <c r="C310" s="64" t="s">
        <v>8</v>
      </c>
      <c r="D310" s="65"/>
      <c r="E310" s="209"/>
      <c r="F310" s="209"/>
      <c r="G310" s="209"/>
      <c r="H310" s="208"/>
      <c r="I310" s="50"/>
    </row>
    <row r="311" spans="1:9" s="55" customFormat="1" x14ac:dyDescent="0.25">
      <c r="A311" s="62" t="s">
        <v>581</v>
      </c>
      <c r="B311" s="69" t="s">
        <v>582</v>
      </c>
      <c r="C311" s="64" t="s">
        <v>8</v>
      </c>
      <c r="D311" s="65"/>
      <c r="E311" s="209"/>
      <c r="F311" s="209"/>
      <c r="G311" s="209"/>
      <c r="H311" s="208"/>
      <c r="I311" s="50"/>
    </row>
    <row r="312" spans="1:9" s="55" customFormat="1" x14ac:dyDescent="0.25">
      <c r="A312" s="62" t="s">
        <v>583</v>
      </c>
      <c r="B312" s="69" t="s">
        <v>584</v>
      </c>
      <c r="C312" s="64" t="s">
        <v>8</v>
      </c>
      <c r="D312" s="65"/>
      <c r="E312" s="209"/>
      <c r="F312" s="209"/>
      <c r="G312" s="209"/>
      <c r="H312" s="208"/>
      <c r="I312" s="50"/>
    </row>
    <row r="313" spans="1:9" s="55" customFormat="1" x14ac:dyDescent="0.25">
      <c r="A313" s="62" t="s">
        <v>585</v>
      </c>
      <c r="B313" s="69" t="s">
        <v>586</v>
      </c>
      <c r="C313" s="64" t="s">
        <v>8</v>
      </c>
      <c r="D313" s="65"/>
      <c r="E313" s="209"/>
      <c r="F313" s="209"/>
      <c r="G313" s="209"/>
      <c r="H313" s="208"/>
      <c r="I313" s="50"/>
    </row>
    <row r="314" spans="1:9" s="55" customFormat="1" x14ac:dyDescent="0.25">
      <c r="A314" s="62" t="s">
        <v>587</v>
      </c>
      <c r="B314" s="69" t="s">
        <v>588</v>
      </c>
      <c r="C314" s="64" t="s">
        <v>8</v>
      </c>
      <c r="D314" s="77"/>
      <c r="E314" s="209"/>
      <c r="F314" s="210"/>
      <c r="G314" s="210"/>
      <c r="H314" s="211"/>
      <c r="I314" s="50"/>
    </row>
    <row r="315" spans="1:9" s="55" customFormat="1" ht="31.5" x14ac:dyDescent="0.25">
      <c r="A315" s="62" t="s">
        <v>589</v>
      </c>
      <c r="B315" s="70" t="s">
        <v>590</v>
      </c>
      <c r="C315" s="64" t="s">
        <v>8</v>
      </c>
      <c r="D315" s="77"/>
      <c r="E315" s="209"/>
      <c r="F315" s="210"/>
      <c r="G315" s="210"/>
      <c r="H315" s="211"/>
      <c r="I315" s="50"/>
    </row>
    <row r="316" spans="1:9" s="55" customFormat="1" x14ac:dyDescent="0.25">
      <c r="A316" s="62" t="s">
        <v>591</v>
      </c>
      <c r="B316" s="90" t="s">
        <v>95</v>
      </c>
      <c r="C316" s="64" t="s">
        <v>8</v>
      </c>
      <c r="D316" s="65"/>
      <c r="E316" s="209"/>
      <c r="F316" s="209"/>
      <c r="G316" s="209"/>
      <c r="H316" s="208"/>
      <c r="I316" s="50"/>
    </row>
    <row r="317" spans="1:9" s="55" customFormat="1" ht="16.5" thickBot="1" x14ac:dyDescent="0.3">
      <c r="A317" s="79" t="s">
        <v>592</v>
      </c>
      <c r="B317" s="91" t="s">
        <v>96</v>
      </c>
      <c r="C317" s="81" t="s">
        <v>8</v>
      </c>
      <c r="D317" s="82"/>
      <c r="E317" s="213"/>
      <c r="F317" s="213"/>
      <c r="G317" s="213"/>
      <c r="H317" s="214"/>
      <c r="I317" s="50"/>
    </row>
    <row r="318" spans="1:9" s="55" customFormat="1" ht="19.5" thickBot="1" x14ac:dyDescent="0.3">
      <c r="A318" s="471" t="s">
        <v>593</v>
      </c>
      <c r="B318" s="472"/>
      <c r="C318" s="472"/>
      <c r="D318" s="472"/>
      <c r="E318" s="472"/>
      <c r="F318" s="472"/>
      <c r="G318" s="472"/>
      <c r="H318" s="473"/>
      <c r="I318" s="50"/>
    </row>
    <row r="319" spans="1:9" x14ac:dyDescent="0.25">
      <c r="A319" s="83" t="s">
        <v>594</v>
      </c>
      <c r="B319" s="88" t="s">
        <v>595</v>
      </c>
      <c r="C319" s="84" t="s">
        <v>340</v>
      </c>
      <c r="D319" s="217" t="s">
        <v>596</v>
      </c>
      <c r="E319" s="217" t="s">
        <v>596</v>
      </c>
      <c r="F319" s="217"/>
      <c r="G319" s="217" t="s">
        <v>596</v>
      </c>
      <c r="H319" s="218" t="s">
        <v>596</v>
      </c>
    </row>
    <row r="320" spans="1:9" x14ac:dyDescent="0.25">
      <c r="A320" s="62" t="s">
        <v>597</v>
      </c>
      <c r="B320" s="71" t="s">
        <v>598</v>
      </c>
      <c r="C320" s="64" t="s">
        <v>1</v>
      </c>
      <c r="D320" s="65"/>
      <c r="E320" s="209"/>
      <c r="F320" s="209"/>
      <c r="G320" s="209"/>
      <c r="H320" s="208"/>
    </row>
    <row r="321" spans="1:8" x14ac:dyDescent="0.25">
      <c r="A321" s="62" t="s">
        <v>599</v>
      </c>
      <c r="B321" s="71" t="s">
        <v>600</v>
      </c>
      <c r="C321" s="64" t="s">
        <v>601</v>
      </c>
      <c r="D321" s="65"/>
      <c r="E321" s="209"/>
      <c r="F321" s="209"/>
      <c r="G321" s="209"/>
      <c r="H321" s="208"/>
    </row>
    <row r="322" spans="1:8" x14ac:dyDescent="0.25">
      <c r="A322" s="62" t="s">
        <v>602</v>
      </c>
      <c r="B322" s="71" t="s">
        <v>603</v>
      </c>
      <c r="C322" s="64" t="s">
        <v>1</v>
      </c>
      <c r="D322" s="65"/>
      <c r="E322" s="209"/>
      <c r="F322" s="209"/>
      <c r="G322" s="209"/>
      <c r="H322" s="208"/>
    </row>
    <row r="323" spans="1:8" x14ac:dyDescent="0.25">
      <c r="A323" s="62" t="s">
        <v>604</v>
      </c>
      <c r="B323" s="71" t="s">
        <v>605</v>
      </c>
      <c r="C323" s="64" t="s">
        <v>601</v>
      </c>
      <c r="D323" s="65"/>
      <c r="E323" s="209"/>
      <c r="F323" s="209"/>
      <c r="G323" s="209"/>
      <c r="H323" s="208"/>
    </row>
    <row r="324" spans="1:8" x14ac:dyDescent="0.25">
      <c r="A324" s="62" t="s">
        <v>606</v>
      </c>
      <c r="B324" s="71" t="s">
        <v>607</v>
      </c>
      <c r="C324" s="64" t="s">
        <v>608</v>
      </c>
      <c r="D324" s="65"/>
      <c r="E324" s="209"/>
      <c r="F324" s="209"/>
      <c r="G324" s="209"/>
      <c r="H324" s="208"/>
    </row>
    <row r="325" spans="1:8" x14ac:dyDescent="0.25">
      <c r="A325" s="62" t="s">
        <v>609</v>
      </c>
      <c r="B325" s="71" t="s">
        <v>610</v>
      </c>
      <c r="C325" s="64" t="s">
        <v>340</v>
      </c>
      <c r="D325" s="219" t="s">
        <v>596</v>
      </c>
      <c r="E325" s="219" t="s">
        <v>596</v>
      </c>
      <c r="F325" s="219"/>
      <c r="G325" s="219" t="s">
        <v>596</v>
      </c>
      <c r="H325" s="220" t="s">
        <v>596</v>
      </c>
    </row>
    <row r="326" spans="1:8" x14ac:dyDescent="0.25">
      <c r="A326" s="62" t="s">
        <v>611</v>
      </c>
      <c r="B326" s="70" t="s">
        <v>612</v>
      </c>
      <c r="C326" s="64" t="s">
        <v>608</v>
      </c>
      <c r="D326" s="65"/>
      <c r="E326" s="209"/>
      <c r="F326" s="209"/>
      <c r="G326" s="209"/>
      <c r="H326" s="208"/>
    </row>
    <row r="327" spans="1:8" x14ac:dyDescent="0.25">
      <c r="A327" s="62" t="s">
        <v>613</v>
      </c>
      <c r="B327" s="70" t="s">
        <v>614</v>
      </c>
      <c r="C327" s="64" t="s">
        <v>615</v>
      </c>
      <c r="D327" s="65"/>
      <c r="E327" s="209"/>
      <c r="F327" s="209"/>
      <c r="G327" s="209"/>
      <c r="H327" s="208"/>
    </row>
    <row r="328" spans="1:8" x14ac:dyDescent="0.25">
      <c r="A328" s="62" t="s">
        <v>616</v>
      </c>
      <c r="B328" s="71" t="s">
        <v>617</v>
      </c>
      <c r="C328" s="64" t="s">
        <v>340</v>
      </c>
      <c r="D328" s="219" t="s">
        <v>596</v>
      </c>
      <c r="E328" s="219" t="s">
        <v>596</v>
      </c>
      <c r="F328" s="219"/>
      <c r="G328" s="219" t="s">
        <v>596</v>
      </c>
      <c r="H328" s="220" t="s">
        <v>596</v>
      </c>
    </row>
    <row r="329" spans="1:8" x14ac:dyDescent="0.25">
      <c r="A329" s="62" t="s">
        <v>618</v>
      </c>
      <c r="B329" s="70" t="s">
        <v>612</v>
      </c>
      <c r="C329" s="64" t="s">
        <v>608</v>
      </c>
      <c r="D329" s="65"/>
      <c r="E329" s="209"/>
      <c r="F329" s="209"/>
      <c r="G329" s="209"/>
      <c r="H329" s="208"/>
    </row>
    <row r="330" spans="1:8" x14ac:dyDescent="0.25">
      <c r="A330" s="62" t="s">
        <v>619</v>
      </c>
      <c r="B330" s="70" t="s">
        <v>620</v>
      </c>
      <c r="C330" s="64" t="s">
        <v>1</v>
      </c>
      <c r="D330" s="65"/>
      <c r="E330" s="209"/>
      <c r="F330" s="209"/>
      <c r="G330" s="209"/>
      <c r="H330" s="208"/>
    </row>
    <row r="331" spans="1:8" x14ac:dyDescent="0.25">
      <c r="A331" s="62" t="s">
        <v>621</v>
      </c>
      <c r="B331" s="70" t="s">
        <v>614</v>
      </c>
      <c r="C331" s="64" t="s">
        <v>615</v>
      </c>
      <c r="D331" s="65"/>
      <c r="E331" s="209"/>
      <c r="F331" s="209"/>
      <c r="G331" s="209"/>
      <c r="H331" s="208"/>
    </row>
    <row r="332" spans="1:8" x14ac:dyDescent="0.25">
      <c r="A332" s="62" t="s">
        <v>622</v>
      </c>
      <c r="B332" s="71" t="s">
        <v>623</v>
      </c>
      <c r="C332" s="64" t="s">
        <v>340</v>
      </c>
      <c r="D332" s="219" t="s">
        <v>596</v>
      </c>
      <c r="E332" s="219" t="s">
        <v>596</v>
      </c>
      <c r="F332" s="219"/>
      <c r="G332" s="219" t="s">
        <v>596</v>
      </c>
      <c r="H332" s="220" t="s">
        <v>596</v>
      </c>
    </row>
    <row r="333" spans="1:8" x14ac:dyDescent="0.25">
      <c r="A333" s="62" t="s">
        <v>624</v>
      </c>
      <c r="B333" s="70" t="s">
        <v>612</v>
      </c>
      <c r="C333" s="64" t="s">
        <v>608</v>
      </c>
      <c r="D333" s="65"/>
      <c r="E333" s="209"/>
      <c r="F333" s="209"/>
      <c r="G333" s="209"/>
      <c r="H333" s="208"/>
    </row>
    <row r="334" spans="1:8" x14ac:dyDescent="0.25">
      <c r="A334" s="62" t="s">
        <v>625</v>
      </c>
      <c r="B334" s="70" t="s">
        <v>614</v>
      </c>
      <c r="C334" s="64" t="s">
        <v>615</v>
      </c>
      <c r="D334" s="65"/>
      <c r="E334" s="209"/>
      <c r="F334" s="209"/>
      <c r="G334" s="209"/>
      <c r="H334" s="208"/>
    </row>
    <row r="335" spans="1:8" x14ac:dyDescent="0.25">
      <c r="A335" s="62" t="s">
        <v>626</v>
      </c>
      <c r="B335" s="71" t="s">
        <v>627</v>
      </c>
      <c r="C335" s="64" t="s">
        <v>340</v>
      </c>
      <c r="D335" s="219" t="s">
        <v>596</v>
      </c>
      <c r="E335" s="219" t="s">
        <v>596</v>
      </c>
      <c r="F335" s="219"/>
      <c r="G335" s="219" t="s">
        <v>596</v>
      </c>
      <c r="H335" s="220" t="s">
        <v>596</v>
      </c>
    </row>
    <row r="336" spans="1:8" x14ac:dyDescent="0.25">
      <c r="A336" s="62" t="s">
        <v>628</v>
      </c>
      <c r="B336" s="70" t="s">
        <v>612</v>
      </c>
      <c r="C336" s="64" t="s">
        <v>608</v>
      </c>
      <c r="D336" s="65"/>
      <c r="E336" s="209"/>
      <c r="F336" s="209"/>
      <c r="G336" s="209"/>
      <c r="H336" s="208"/>
    </row>
    <row r="337" spans="1:8" x14ac:dyDescent="0.25">
      <c r="A337" s="62" t="s">
        <v>629</v>
      </c>
      <c r="B337" s="70" t="s">
        <v>620</v>
      </c>
      <c r="C337" s="64" t="s">
        <v>1</v>
      </c>
      <c r="D337" s="65"/>
      <c r="E337" s="209"/>
      <c r="F337" s="209"/>
      <c r="G337" s="209"/>
      <c r="H337" s="208"/>
    </row>
    <row r="338" spans="1:8" x14ac:dyDescent="0.25">
      <c r="A338" s="62" t="s">
        <v>630</v>
      </c>
      <c r="B338" s="70" t="s">
        <v>614</v>
      </c>
      <c r="C338" s="64" t="s">
        <v>615</v>
      </c>
      <c r="D338" s="65"/>
      <c r="E338" s="209"/>
      <c r="F338" s="209"/>
      <c r="G338" s="209"/>
      <c r="H338" s="208"/>
    </row>
    <row r="339" spans="1:8" x14ac:dyDescent="0.25">
      <c r="A339" s="83" t="s">
        <v>631</v>
      </c>
      <c r="B339" s="88" t="s">
        <v>632</v>
      </c>
      <c r="C339" s="84" t="s">
        <v>340</v>
      </c>
      <c r="D339" s="219" t="s">
        <v>596</v>
      </c>
      <c r="E339" s="219" t="s">
        <v>596</v>
      </c>
      <c r="F339" s="217"/>
      <c r="G339" s="217" t="s">
        <v>596</v>
      </c>
      <c r="H339" s="218" t="s">
        <v>596</v>
      </c>
    </row>
    <row r="340" spans="1:8" x14ac:dyDescent="0.25">
      <c r="A340" s="62" t="s">
        <v>633</v>
      </c>
      <c r="B340" s="71" t="s">
        <v>634</v>
      </c>
      <c r="C340" s="64" t="s">
        <v>608</v>
      </c>
      <c r="D340" s="65"/>
      <c r="E340" s="209"/>
      <c r="F340" s="209"/>
      <c r="G340" s="209"/>
      <c r="H340" s="208"/>
    </row>
    <row r="341" spans="1:8" ht="31.5" x14ac:dyDescent="0.25">
      <c r="A341" s="62" t="s">
        <v>635</v>
      </c>
      <c r="B341" s="70" t="s">
        <v>636</v>
      </c>
      <c r="C341" s="64" t="s">
        <v>608</v>
      </c>
      <c r="D341" s="65"/>
      <c r="E341" s="209"/>
      <c r="F341" s="209"/>
      <c r="G341" s="209"/>
      <c r="H341" s="208"/>
    </row>
    <row r="342" spans="1:8" x14ac:dyDescent="0.25">
      <c r="A342" s="62" t="s">
        <v>637</v>
      </c>
      <c r="B342" s="90" t="s">
        <v>638</v>
      </c>
      <c r="C342" s="64" t="s">
        <v>608</v>
      </c>
      <c r="D342" s="65"/>
      <c r="E342" s="209"/>
      <c r="F342" s="209"/>
      <c r="G342" s="209"/>
      <c r="H342" s="208"/>
    </row>
    <row r="343" spans="1:8" x14ac:dyDescent="0.25">
      <c r="A343" s="62" t="s">
        <v>639</v>
      </c>
      <c r="B343" s="90" t="s">
        <v>640</v>
      </c>
      <c r="C343" s="64" t="s">
        <v>608</v>
      </c>
      <c r="D343" s="65"/>
      <c r="E343" s="209"/>
      <c r="F343" s="209"/>
      <c r="G343" s="209"/>
      <c r="H343" s="208"/>
    </row>
    <row r="344" spans="1:8" x14ac:dyDescent="0.25">
      <c r="A344" s="62" t="s">
        <v>641</v>
      </c>
      <c r="B344" s="71" t="s">
        <v>642</v>
      </c>
      <c r="C344" s="64" t="s">
        <v>608</v>
      </c>
      <c r="D344" s="65"/>
      <c r="E344" s="209"/>
      <c r="F344" s="209"/>
      <c r="G344" s="209"/>
      <c r="H344" s="208"/>
    </row>
    <row r="345" spans="1:8" x14ac:dyDescent="0.25">
      <c r="A345" s="62" t="s">
        <v>643</v>
      </c>
      <c r="B345" s="71" t="s">
        <v>644</v>
      </c>
      <c r="C345" s="64" t="s">
        <v>1</v>
      </c>
      <c r="D345" s="65"/>
      <c r="E345" s="209"/>
      <c r="F345" s="209"/>
      <c r="G345" s="209"/>
      <c r="H345" s="208"/>
    </row>
    <row r="346" spans="1:8" ht="31.5" x14ac:dyDescent="0.25">
      <c r="A346" s="62" t="s">
        <v>645</v>
      </c>
      <c r="B346" s="70" t="s">
        <v>646</v>
      </c>
      <c r="C346" s="64" t="s">
        <v>1</v>
      </c>
      <c r="D346" s="65"/>
      <c r="E346" s="209"/>
      <c r="F346" s="209"/>
      <c r="G346" s="209"/>
      <c r="H346" s="208"/>
    </row>
    <row r="347" spans="1:8" x14ac:dyDescent="0.25">
      <c r="A347" s="62" t="s">
        <v>647</v>
      </c>
      <c r="B347" s="90" t="s">
        <v>638</v>
      </c>
      <c r="C347" s="64" t="s">
        <v>1</v>
      </c>
      <c r="D347" s="65"/>
      <c r="E347" s="209"/>
      <c r="F347" s="209"/>
      <c r="G347" s="209"/>
      <c r="H347" s="208"/>
    </row>
    <row r="348" spans="1:8" x14ac:dyDescent="0.25">
      <c r="A348" s="62" t="s">
        <v>648</v>
      </c>
      <c r="B348" s="90" t="s">
        <v>640</v>
      </c>
      <c r="C348" s="64" t="s">
        <v>1</v>
      </c>
      <c r="D348" s="65"/>
      <c r="E348" s="209"/>
      <c r="F348" s="209"/>
      <c r="G348" s="209"/>
      <c r="H348" s="208"/>
    </row>
    <row r="349" spans="1:8" x14ac:dyDescent="0.25">
      <c r="A349" s="62" t="s">
        <v>649</v>
      </c>
      <c r="B349" s="71" t="s">
        <v>650</v>
      </c>
      <c r="C349" s="64" t="s">
        <v>651</v>
      </c>
      <c r="D349" s="65"/>
      <c r="E349" s="209"/>
      <c r="F349" s="209"/>
      <c r="G349" s="209"/>
      <c r="H349" s="208"/>
    </row>
    <row r="350" spans="1:8" ht="31.5" x14ac:dyDescent="0.25">
      <c r="A350" s="62" t="s">
        <v>652</v>
      </c>
      <c r="B350" s="71" t="s">
        <v>653</v>
      </c>
      <c r="C350" s="64" t="s">
        <v>821</v>
      </c>
      <c r="D350" s="65"/>
      <c r="E350" s="209"/>
      <c r="F350" s="209"/>
      <c r="G350" s="209"/>
      <c r="H350" s="208"/>
    </row>
    <row r="351" spans="1:8" x14ac:dyDescent="0.25">
      <c r="A351" s="62" t="s">
        <v>654</v>
      </c>
      <c r="B351" s="86" t="s">
        <v>655</v>
      </c>
      <c r="C351" s="64" t="s">
        <v>340</v>
      </c>
      <c r="D351" s="219" t="s">
        <v>596</v>
      </c>
      <c r="E351" s="219" t="s">
        <v>596</v>
      </c>
      <c r="F351" s="219"/>
      <c r="G351" s="219" t="s">
        <v>596</v>
      </c>
      <c r="H351" s="220" t="s">
        <v>596</v>
      </c>
    </row>
    <row r="352" spans="1:8" x14ac:dyDescent="0.25">
      <c r="A352" s="62" t="s">
        <v>656</v>
      </c>
      <c r="B352" s="71" t="s">
        <v>657</v>
      </c>
      <c r="C352" s="64" t="s">
        <v>608</v>
      </c>
      <c r="D352" s="65"/>
      <c r="E352" s="209"/>
      <c r="F352" s="209"/>
      <c r="G352" s="209"/>
      <c r="H352" s="208"/>
    </row>
    <row r="353" spans="1:8" x14ac:dyDescent="0.25">
      <c r="A353" s="62" t="s">
        <v>658</v>
      </c>
      <c r="B353" s="71" t="s">
        <v>659</v>
      </c>
      <c r="C353" s="64" t="s">
        <v>601</v>
      </c>
      <c r="D353" s="65"/>
      <c r="E353" s="209"/>
      <c r="F353" s="209"/>
      <c r="G353" s="209"/>
      <c r="H353" s="208"/>
    </row>
    <row r="354" spans="1:8" ht="47.25" x14ac:dyDescent="0.25">
      <c r="A354" s="62" t="s">
        <v>660</v>
      </c>
      <c r="B354" s="71" t="s">
        <v>661</v>
      </c>
      <c r="C354" s="64" t="s">
        <v>821</v>
      </c>
      <c r="D354" s="65"/>
      <c r="E354" s="209"/>
      <c r="F354" s="209"/>
      <c r="G354" s="209"/>
      <c r="H354" s="208"/>
    </row>
    <row r="355" spans="1:8" ht="31.5" x14ac:dyDescent="0.25">
      <c r="A355" s="62" t="s">
        <v>662</v>
      </c>
      <c r="B355" s="71" t="s">
        <v>663</v>
      </c>
      <c r="C355" s="64" t="s">
        <v>821</v>
      </c>
      <c r="D355" s="65"/>
      <c r="E355" s="209"/>
      <c r="F355" s="209"/>
      <c r="G355" s="209"/>
      <c r="H355" s="208"/>
    </row>
    <row r="356" spans="1:8" x14ac:dyDescent="0.25">
      <c r="A356" s="62" t="s">
        <v>664</v>
      </c>
      <c r="B356" s="86" t="s">
        <v>665</v>
      </c>
      <c r="C356" s="220" t="s">
        <v>340</v>
      </c>
      <c r="D356" s="219" t="s">
        <v>596</v>
      </c>
      <c r="E356" s="219" t="s">
        <v>596</v>
      </c>
      <c r="F356" s="219"/>
      <c r="G356" s="219" t="s">
        <v>596</v>
      </c>
      <c r="H356" s="220" t="s">
        <v>596</v>
      </c>
    </row>
    <row r="357" spans="1:8" x14ac:dyDescent="0.25">
      <c r="A357" s="62" t="s">
        <v>666</v>
      </c>
      <c r="B357" s="71" t="s">
        <v>667</v>
      </c>
      <c r="C357" s="64" t="s">
        <v>1</v>
      </c>
      <c r="D357" s="65"/>
      <c r="E357" s="209"/>
      <c r="F357" s="209"/>
      <c r="G357" s="209"/>
      <c r="H357" s="208"/>
    </row>
    <row r="358" spans="1:8" ht="47.25" x14ac:dyDescent="0.25">
      <c r="A358" s="62" t="s">
        <v>668</v>
      </c>
      <c r="B358" s="70" t="s">
        <v>669</v>
      </c>
      <c r="C358" s="64" t="s">
        <v>1</v>
      </c>
      <c r="D358" s="65"/>
      <c r="E358" s="209"/>
      <c r="F358" s="209"/>
      <c r="G358" s="209"/>
      <c r="H358" s="208"/>
    </row>
    <row r="359" spans="1:8" ht="47.25" x14ac:dyDescent="0.25">
      <c r="A359" s="62" t="s">
        <v>670</v>
      </c>
      <c r="B359" s="70" t="s">
        <v>671</v>
      </c>
      <c r="C359" s="64" t="s">
        <v>1</v>
      </c>
      <c r="D359" s="65"/>
      <c r="E359" s="209"/>
      <c r="F359" s="209"/>
      <c r="G359" s="209"/>
      <c r="H359" s="208"/>
    </row>
    <row r="360" spans="1:8" ht="31.5" x14ac:dyDescent="0.25">
      <c r="A360" s="62" t="s">
        <v>672</v>
      </c>
      <c r="B360" s="70" t="s">
        <v>673</v>
      </c>
      <c r="C360" s="64" t="s">
        <v>1</v>
      </c>
      <c r="D360" s="65"/>
      <c r="E360" s="209"/>
      <c r="F360" s="209"/>
      <c r="G360" s="209"/>
      <c r="H360" s="208"/>
    </row>
    <row r="361" spans="1:8" x14ac:dyDescent="0.25">
      <c r="A361" s="62" t="s">
        <v>674</v>
      </c>
      <c r="B361" s="71" t="s">
        <v>675</v>
      </c>
      <c r="C361" s="64" t="s">
        <v>608</v>
      </c>
      <c r="D361" s="65"/>
      <c r="E361" s="209"/>
      <c r="F361" s="209"/>
      <c r="G361" s="209"/>
      <c r="H361" s="208"/>
    </row>
    <row r="362" spans="1:8" ht="31.5" x14ac:dyDescent="0.25">
      <c r="A362" s="62" t="s">
        <v>676</v>
      </c>
      <c r="B362" s="70" t="s">
        <v>677</v>
      </c>
      <c r="C362" s="64" t="s">
        <v>608</v>
      </c>
      <c r="D362" s="65"/>
      <c r="E362" s="209"/>
      <c r="F362" s="209"/>
      <c r="G362" s="209"/>
      <c r="H362" s="208"/>
    </row>
    <row r="363" spans="1:8" x14ac:dyDescent="0.25">
      <c r="A363" s="62" t="s">
        <v>678</v>
      </c>
      <c r="B363" s="70" t="s">
        <v>679</v>
      </c>
      <c r="C363" s="64" t="s">
        <v>608</v>
      </c>
      <c r="D363" s="65"/>
      <c r="E363" s="209"/>
      <c r="F363" s="209"/>
      <c r="G363" s="209"/>
      <c r="H363" s="208"/>
    </row>
    <row r="364" spans="1:8" ht="31.5" x14ac:dyDescent="0.25">
      <c r="A364" s="62" t="s">
        <v>680</v>
      </c>
      <c r="B364" s="71" t="s">
        <v>681</v>
      </c>
      <c r="C364" s="64" t="s">
        <v>821</v>
      </c>
      <c r="D364" s="65"/>
      <c r="E364" s="209"/>
      <c r="F364" s="209"/>
      <c r="G364" s="209"/>
      <c r="H364" s="208"/>
    </row>
    <row r="365" spans="1:8" x14ac:dyDescent="0.25">
      <c r="A365" s="62" t="s">
        <v>682</v>
      </c>
      <c r="B365" s="70" t="s">
        <v>683</v>
      </c>
      <c r="C365" s="64" t="s">
        <v>821</v>
      </c>
      <c r="D365" s="77"/>
      <c r="E365" s="209"/>
      <c r="F365" s="210"/>
      <c r="G365" s="210"/>
      <c r="H365" s="211"/>
    </row>
    <row r="366" spans="1:8" x14ac:dyDescent="0.25">
      <c r="A366" s="62" t="s">
        <v>684</v>
      </c>
      <c r="B366" s="70" t="s">
        <v>96</v>
      </c>
      <c r="C366" s="64" t="s">
        <v>821</v>
      </c>
      <c r="D366" s="77"/>
      <c r="E366" s="209"/>
      <c r="F366" s="210"/>
      <c r="G366" s="210"/>
      <c r="H366" s="211"/>
    </row>
    <row r="367" spans="1:8" ht="16.5" thickBot="1" x14ac:dyDescent="0.3">
      <c r="A367" s="79" t="s">
        <v>685</v>
      </c>
      <c r="B367" s="92" t="s">
        <v>686</v>
      </c>
      <c r="C367" s="81" t="s">
        <v>822</v>
      </c>
      <c r="D367" s="82"/>
      <c r="E367" s="213"/>
      <c r="F367" s="213"/>
      <c r="G367" s="213"/>
      <c r="H367" s="93"/>
    </row>
    <row r="368" spans="1:8" x14ac:dyDescent="0.25">
      <c r="A368" s="474" t="s">
        <v>687</v>
      </c>
      <c r="B368" s="475"/>
      <c r="C368" s="475"/>
      <c r="D368" s="475"/>
      <c r="E368" s="475"/>
      <c r="F368" s="475"/>
      <c r="G368" s="475"/>
      <c r="H368" s="476"/>
    </row>
    <row r="369" spans="1:8" ht="16.5" thickBot="1" x14ac:dyDescent="0.3">
      <c r="A369" s="474"/>
      <c r="B369" s="475"/>
      <c r="C369" s="475"/>
      <c r="D369" s="475"/>
      <c r="E369" s="475"/>
      <c r="F369" s="475"/>
      <c r="G369" s="475"/>
      <c r="H369" s="476"/>
    </row>
    <row r="370" spans="1:8" ht="51.75" customHeight="1" x14ac:dyDescent="0.25">
      <c r="A370" s="460" t="s">
        <v>79</v>
      </c>
      <c r="B370" s="456" t="s">
        <v>80</v>
      </c>
      <c r="C370" s="458" t="s">
        <v>168</v>
      </c>
      <c r="D370" s="463" t="s">
        <v>746</v>
      </c>
      <c r="E370" s="464"/>
      <c r="F370" s="465" t="s">
        <v>748</v>
      </c>
      <c r="G370" s="464"/>
      <c r="H370" s="466" t="s">
        <v>7</v>
      </c>
    </row>
    <row r="371" spans="1:8" ht="38.25" x14ac:dyDescent="0.25">
      <c r="A371" s="461"/>
      <c r="B371" s="457"/>
      <c r="C371" s="459"/>
      <c r="D371" s="201" t="s">
        <v>750</v>
      </c>
      <c r="E371" s="202" t="s">
        <v>10</v>
      </c>
      <c r="F371" s="202" t="s">
        <v>751</v>
      </c>
      <c r="G371" s="201" t="s">
        <v>749</v>
      </c>
      <c r="H371" s="467"/>
    </row>
    <row r="372" spans="1:8" ht="16.5" thickBot="1" x14ac:dyDescent="0.3">
      <c r="A372" s="95">
        <v>1</v>
      </c>
      <c r="B372" s="54">
        <v>2</v>
      </c>
      <c r="C372" s="96">
        <v>3</v>
      </c>
      <c r="D372" s="97">
        <v>4</v>
      </c>
      <c r="E372" s="98">
        <v>5</v>
      </c>
      <c r="F372" s="98">
        <v>6</v>
      </c>
      <c r="G372" s="98">
        <v>7</v>
      </c>
      <c r="H372" s="99">
        <v>8</v>
      </c>
    </row>
    <row r="373" spans="1:8" ht="18.75" x14ac:dyDescent="0.25">
      <c r="A373" s="468" t="s">
        <v>688</v>
      </c>
      <c r="B373" s="469"/>
      <c r="C373" s="84" t="s">
        <v>821</v>
      </c>
      <c r="D373" s="85"/>
      <c r="E373" s="100"/>
      <c r="F373" s="100"/>
      <c r="G373" s="101"/>
      <c r="H373" s="102"/>
    </row>
    <row r="374" spans="1:8" ht="18.75" x14ac:dyDescent="0.25">
      <c r="A374" s="62" t="s">
        <v>81</v>
      </c>
      <c r="B374" s="103" t="s">
        <v>689</v>
      </c>
      <c r="C374" s="64" t="s">
        <v>821</v>
      </c>
      <c r="D374" s="65"/>
      <c r="E374" s="104"/>
      <c r="F374" s="104"/>
      <c r="G374" s="105"/>
      <c r="H374" s="106"/>
    </row>
    <row r="375" spans="1:8" ht="18.75" x14ac:dyDescent="0.25">
      <c r="A375" s="62" t="s">
        <v>82</v>
      </c>
      <c r="B375" s="71" t="s">
        <v>83</v>
      </c>
      <c r="C375" s="64" t="s">
        <v>821</v>
      </c>
      <c r="D375" s="65"/>
      <c r="E375" s="104"/>
      <c r="F375" s="104"/>
      <c r="G375" s="105"/>
      <c r="H375" s="106"/>
    </row>
    <row r="376" spans="1:8" ht="31.5" x14ac:dyDescent="0.25">
      <c r="A376" s="62" t="s">
        <v>84</v>
      </c>
      <c r="B376" s="70" t="s">
        <v>690</v>
      </c>
      <c r="C376" s="64" t="s">
        <v>821</v>
      </c>
      <c r="D376" s="65"/>
      <c r="E376" s="107"/>
      <c r="F376" s="107"/>
      <c r="G376" s="105"/>
      <c r="H376" s="106"/>
    </row>
    <row r="377" spans="1:8" ht="18.75" x14ac:dyDescent="0.25">
      <c r="A377" s="62" t="s">
        <v>85</v>
      </c>
      <c r="B377" s="72" t="s">
        <v>691</v>
      </c>
      <c r="C377" s="64" t="s">
        <v>821</v>
      </c>
      <c r="D377" s="65"/>
      <c r="E377" s="107"/>
      <c r="F377" s="107"/>
      <c r="G377" s="105"/>
      <c r="H377" s="106"/>
    </row>
    <row r="378" spans="1:8" ht="31.5" x14ac:dyDescent="0.25">
      <c r="A378" s="62" t="s">
        <v>692</v>
      </c>
      <c r="B378" s="73" t="s">
        <v>172</v>
      </c>
      <c r="C378" s="64" t="s">
        <v>821</v>
      </c>
      <c r="D378" s="65"/>
      <c r="E378" s="107"/>
      <c r="F378" s="107"/>
      <c r="G378" s="105"/>
      <c r="H378" s="106"/>
    </row>
    <row r="379" spans="1:8" ht="31.5" x14ac:dyDescent="0.25">
      <c r="A379" s="62" t="s">
        <v>693</v>
      </c>
      <c r="B379" s="73" t="s">
        <v>173</v>
      </c>
      <c r="C379" s="64" t="s">
        <v>821</v>
      </c>
      <c r="D379" s="65"/>
      <c r="E379" s="107"/>
      <c r="F379" s="107"/>
      <c r="G379" s="105"/>
      <c r="H379" s="106"/>
    </row>
    <row r="380" spans="1:8" ht="31.5" x14ac:dyDescent="0.25">
      <c r="A380" s="62" t="s">
        <v>694</v>
      </c>
      <c r="B380" s="73" t="s">
        <v>174</v>
      </c>
      <c r="C380" s="64" t="s">
        <v>821</v>
      </c>
      <c r="D380" s="65"/>
      <c r="E380" s="107"/>
      <c r="F380" s="107"/>
      <c r="G380" s="105"/>
      <c r="H380" s="106"/>
    </row>
    <row r="381" spans="1:8" ht="18.75" x14ac:dyDescent="0.25">
      <c r="A381" s="62" t="s">
        <v>87</v>
      </c>
      <c r="B381" s="72" t="s">
        <v>695</v>
      </c>
      <c r="C381" s="64" t="s">
        <v>821</v>
      </c>
      <c r="D381" s="65"/>
      <c r="E381" s="107"/>
      <c r="F381" s="107"/>
      <c r="G381" s="105"/>
      <c r="H381" s="106"/>
    </row>
    <row r="382" spans="1:8" ht="18.75" x14ac:dyDescent="0.25">
      <c r="A382" s="62" t="s">
        <v>89</v>
      </c>
      <c r="B382" s="72" t="s">
        <v>696</v>
      </c>
      <c r="C382" s="64" t="s">
        <v>821</v>
      </c>
      <c r="D382" s="65"/>
      <c r="E382" s="107"/>
      <c r="F382" s="107"/>
      <c r="G382" s="105"/>
      <c r="H382" s="106"/>
    </row>
    <row r="383" spans="1:8" ht="18.75" x14ac:dyDescent="0.25">
      <c r="A383" s="62" t="s">
        <v>91</v>
      </c>
      <c r="B383" s="72" t="s">
        <v>697</v>
      </c>
      <c r="C383" s="64" t="s">
        <v>821</v>
      </c>
      <c r="D383" s="65"/>
      <c r="E383" s="107"/>
      <c r="F383" s="107"/>
      <c r="G383" s="105"/>
      <c r="H383" s="106"/>
    </row>
    <row r="384" spans="1:8" ht="18.75" x14ac:dyDescent="0.25">
      <c r="A384" s="62" t="s">
        <v>92</v>
      </c>
      <c r="B384" s="72" t="s">
        <v>698</v>
      </c>
      <c r="C384" s="64" t="s">
        <v>821</v>
      </c>
      <c r="D384" s="65"/>
      <c r="E384" s="107"/>
      <c r="F384" s="107"/>
      <c r="G384" s="105"/>
      <c r="H384" s="106"/>
    </row>
    <row r="385" spans="1:8" ht="31.5" x14ac:dyDescent="0.25">
      <c r="A385" s="62" t="s">
        <v>699</v>
      </c>
      <c r="B385" s="73" t="s">
        <v>700</v>
      </c>
      <c r="C385" s="64" t="s">
        <v>821</v>
      </c>
      <c r="D385" s="65"/>
      <c r="E385" s="107"/>
      <c r="F385" s="107"/>
      <c r="G385" s="105"/>
      <c r="H385" s="106"/>
    </row>
    <row r="386" spans="1:8" ht="18.75" x14ac:dyDescent="0.25">
      <c r="A386" s="62" t="s">
        <v>701</v>
      </c>
      <c r="B386" s="73" t="s">
        <v>702</v>
      </c>
      <c r="C386" s="64" t="s">
        <v>821</v>
      </c>
      <c r="D386" s="65"/>
      <c r="E386" s="107"/>
      <c r="F386" s="107"/>
      <c r="G386" s="105"/>
      <c r="H386" s="106"/>
    </row>
    <row r="387" spans="1:8" ht="18.75" x14ac:dyDescent="0.25">
      <c r="A387" s="62" t="s">
        <v>703</v>
      </c>
      <c r="B387" s="73" t="s">
        <v>99</v>
      </c>
      <c r="C387" s="64" t="s">
        <v>821</v>
      </c>
      <c r="D387" s="65"/>
      <c r="E387" s="107"/>
      <c r="F387" s="107"/>
      <c r="G387" s="105"/>
      <c r="H387" s="106"/>
    </row>
    <row r="388" spans="1:8" ht="18.75" x14ac:dyDescent="0.25">
      <c r="A388" s="62" t="s">
        <v>704</v>
      </c>
      <c r="B388" s="73" t="s">
        <v>702</v>
      </c>
      <c r="C388" s="64" t="s">
        <v>821</v>
      </c>
      <c r="D388" s="65"/>
      <c r="E388" s="107"/>
      <c r="F388" s="107"/>
      <c r="G388" s="105"/>
      <c r="H388" s="106"/>
    </row>
    <row r="389" spans="1:8" ht="18.75" x14ac:dyDescent="0.25">
      <c r="A389" s="62" t="s">
        <v>93</v>
      </c>
      <c r="B389" s="72" t="s">
        <v>705</v>
      </c>
      <c r="C389" s="64" t="s">
        <v>821</v>
      </c>
      <c r="D389" s="65"/>
      <c r="E389" s="107"/>
      <c r="F389" s="107"/>
      <c r="G389" s="105"/>
      <c r="H389" s="106"/>
    </row>
    <row r="390" spans="1:8" ht="18.75" x14ac:dyDescent="0.25">
      <c r="A390" s="62" t="s">
        <v>94</v>
      </c>
      <c r="B390" s="72" t="s">
        <v>524</v>
      </c>
      <c r="C390" s="64" t="s">
        <v>821</v>
      </c>
      <c r="D390" s="65"/>
      <c r="E390" s="107"/>
      <c r="F390" s="107"/>
      <c r="G390" s="105"/>
      <c r="H390" s="106"/>
    </row>
    <row r="391" spans="1:8" ht="31.5" x14ac:dyDescent="0.25">
      <c r="A391" s="62" t="s">
        <v>706</v>
      </c>
      <c r="B391" s="72" t="s">
        <v>707</v>
      </c>
      <c r="C391" s="64" t="s">
        <v>821</v>
      </c>
      <c r="D391" s="65"/>
      <c r="E391" s="107"/>
      <c r="F391" s="107"/>
      <c r="G391" s="105"/>
      <c r="H391" s="106"/>
    </row>
    <row r="392" spans="1:8" ht="18.75" x14ac:dyDescent="0.25">
      <c r="A392" s="62" t="s">
        <v>708</v>
      </c>
      <c r="B392" s="73" t="s">
        <v>95</v>
      </c>
      <c r="C392" s="64" t="s">
        <v>821</v>
      </c>
      <c r="D392" s="65"/>
      <c r="E392" s="107"/>
      <c r="F392" s="107"/>
      <c r="G392" s="105"/>
      <c r="H392" s="106"/>
    </row>
    <row r="393" spans="1:8" ht="18.75" x14ac:dyDescent="0.25">
      <c r="A393" s="62" t="s">
        <v>709</v>
      </c>
      <c r="B393" s="108" t="s">
        <v>96</v>
      </c>
      <c r="C393" s="64" t="s">
        <v>821</v>
      </c>
      <c r="D393" s="65"/>
      <c r="E393" s="107"/>
      <c r="F393" s="107"/>
      <c r="G393" s="105"/>
      <c r="H393" s="106"/>
    </row>
    <row r="394" spans="1:8" ht="31.5" x14ac:dyDescent="0.25">
      <c r="A394" s="62" t="s">
        <v>97</v>
      </c>
      <c r="B394" s="70" t="s">
        <v>710</v>
      </c>
      <c r="C394" s="64" t="s">
        <v>821</v>
      </c>
      <c r="D394" s="65"/>
      <c r="E394" s="104"/>
      <c r="F394" s="104"/>
      <c r="G394" s="105"/>
      <c r="H394" s="106"/>
    </row>
    <row r="395" spans="1:8" ht="31.5" x14ac:dyDescent="0.25">
      <c r="A395" s="62" t="s">
        <v>711</v>
      </c>
      <c r="B395" s="72" t="s">
        <v>172</v>
      </c>
      <c r="C395" s="64" t="s">
        <v>821</v>
      </c>
      <c r="D395" s="65"/>
      <c r="E395" s="104"/>
      <c r="F395" s="104"/>
      <c r="G395" s="105"/>
      <c r="H395" s="106"/>
    </row>
    <row r="396" spans="1:8" ht="31.5" x14ac:dyDescent="0.25">
      <c r="A396" s="62" t="s">
        <v>712</v>
      </c>
      <c r="B396" s="72" t="s">
        <v>173</v>
      </c>
      <c r="C396" s="64" t="s">
        <v>821</v>
      </c>
      <c r="D396" s="65"/>
      <c r="E396" s="104"/>
      <c r="F396" s="104"/>
      <c r="G396" s="105"/>
      <c r="H396" s="106"/>
    </row>
    <row r="397" spans="1:8" ht="31.5" x14ac:dyDescent="0.25">
      <c r="A397" s="62" t="s">
        <v>713</v>
      </c>
      <c r="B397" s="72" t="s">
        <v>174</v>
      </c>
      <c r="C397" s="64" t="s">
        <v>821</v>
      </c>
      <c r="D397" s="65"/>
      <c r="E397" s="104"/>
      <c r="F397" s="104"/>
      <c r="G397" s="105"/>
      <c r="H397" s="106"/>
    </row>
    <row r="398" spans="1:8" ht="18.75" x14ac:dyDescent="0.25">
      <c r="A398" s="62" t="s">
        <v>98</v>
      </c>
      <c r="B398" s="70" t="s">
        <v>714</v>
      </c>
      <c r="C398" s="64" t="s">
        <v>821</v>
      </c>
      <c r="D398" s="65"/>
      <c r="E398" s="104"/>
      <c r="F398" s="104"/>
      <c r="G398" s="105"/>
      <c r="H398" s="106"/>
    </row>
    <row r="399" spans="1:8" ht="18.75" x14ac:dyDescent="0.25">
      <c r="A399" s="62" t="s">
        <v>100</v>
      </c>
      <c r="B399" s="71" t="s">
        <v>715</v>
      </c>
      <c r="C399" s="64" t="s">
        <v>821</v>
      </c>
      <c r="D399" s="65"/>
      <c r="E399" s="104"/>
      <c r="F399" s="104"/>
      <c r="G399" s="105"/>
      <c r="H399" s="106"/>
    </row>
    <row r="400" spans="1:8" ht="18.75" x14ac:dyDescent="0.25">
      <c r="A400" s="62" t="s">
        <v>101</v>
      </c>
      <c r="B400" s="70" t="s">
        <v>716</v>
      </c>
      <c r="C400" s="64" t="s">
        <v>821</v>
      </c>
      <c r="D400" s="65"/>
      <c r="E400" s="107"/>
      <c r="F400" s="107"/>
      <c r="G400" s="105"/>
      <c r="H400" s="106"/>
    </row>
    <row r="401" spans="1:8" ht="18.75" x14ac:dyDescent="0.25">
      <c r="A401" s="62" t="s">
        <v>102</v>
      </c>
      <c r="B401" s="72" t="s">
        <v>86</v>
      </c>
      <c r="C401" s="64" t="s">
        <v>821</v>
      </c>
      <c r="D401" s="65"/>
      <c r="E401" s="107"/>
      <c r="F401" s="107"/>
      <c r="G401" s="105"/>
      <c r="H401" s="106"/>
    </row>
    <row r="402" spans="1:8" ht="31.5" x14ac:dyDescent="0.25">
      <c r="A402" s="62" t="s">
        <v>717</v>
      </c>
      <c r="B402" s="72" t="s">
        <v>172</v>
      </c>
      <c r="C402" s="64" t="s">
        <v>821</v>
      </c>
      <c r="D402" s="65"/>
      <c r="E402" s="107"/>
      <c r="F402" s="107"/>
      <c r="G402" s="105"/>
      <c r="H402" s="106"/>
    </row>
    <row r="403" spans="1:8" ht="31.5" x14ac:dyDescent="0.25">
      <c r="A403" s="62" t="s">
        <v>718</v>
      </c>
      <c r="B403" s="72" t="s">
        <v>173</v>
      </c>
      <c r="C403" s="64" t="s">
        <v>821</v>
      </c>
      <c r="D403" s="65"/>
      <c r="E403" s="107"/>
      <c r="F403" s="107"/>
      <c r="G403" s="105"/>
      <c r="H403" s="106"/>
    </row>
    <row r="404" spans="1:8" ht="31.5" x14ac:dyDescent="0.25">
      <c r="A404" s="62" t="s">
        <v>719</v>
      </c>
      <c r="B404" s="72" t="s">
        <v>174</v>
      </c>
      <c r="C404" s="64" t="s">
        <v>821</v>
      </c>
      <c r="D404" s="65"/>
      <c r="E404" s="107"/>
      <c r="F404" s="107"/>
      <c r="G404" s="105"/>
      <c r="H404" s="106"/>
    </row>
    <row r="405" spans="1:8" ht="18.75" x14ac:dyDescent="0.25">
      <c r="A405" s="62" t="s">
        <v>103</v>
      </c>
      <c r="B405" s="72" t="s">
        <v>512</v>
      </c>
      <c r="C405" s="64" t="s">
        <v>821</v>
      </c>
      <c r="D405" s="65"/>
      <c r="E405" s="107"/>
      <c r="F405" s="107"/>
      <c r="G405" s="105"/>
      <c r="H405" s="106"/>
    </row>
    <row r="406" spans="1:8" ht="18.75" x14ac:dyDescent="0.25">
      <c r="A406" s="62" t="s">
        <v>104</v>
      </c>
      <c r="B406" s="72" t="s">
        <v>88</v>
      </c>
      <c r="C406" s="64" t="s">
        <v>821</v>
      </c>
      <c r="D406" s="65"/>
      <c r="E406" s="107"/>
      <c r="F406" s="107"/>
      <c r="G406" s="105"/>
      <c r="H406" s="106"/>
    </row>
    <row r="407" spans="1:8" ht="18.75" x14ac:dyDescent="0.25">
      <c r="A407" s="62" t="s">
        <v>105</v>
      </c>
      <c r="B407" s="72" t="s">
        <v>517</v>
      </c>
      <c r="C407" s="64" t="s">
        <v>821</v>
      </c>
      <c r="D407" s="65"/>
      <c r="E407" s="107"/>
      <c r="F407" s="107"/>
      <c r="G407" s="105"/>
      <c r="H407" s="106"/>
    </row>
    <row r="408" spans="1:8" ht="18.75" x14ac:dyDescent="0.25">
      <c r="A408" s="62" t="s">
        <v>106</v>
      </c>
      <c r="B408" s="72" t="s">
        <v>90</v>
      </c>
      <c r="C408" s="64" t="s">
        <v>821</v>
      </c>
      <c r="D408" s="65"/>
      <c r="E408" s="107"/>
      <c r="F408" s="107"/>
      <c r="G408" s="105"/>
      <c r="H408" s="106"/>
    </row>
    <row r="409" spans="1:8" ht="18.75" x14ac:dyDescent="0.25">
      <c r="A409" s="62" t="s">
        <v>107</v>
      </c>
      <c r="B409" s="72" t="s">
        <v>524</v>
      </c>
      <c r="C409" s="64" t="s">
        <v>821</v>
      </c>
      <c r="D409" s="65"/>
      <c r="E409" s="107"/>
      <c r="F409" s="107"/>
      <c r="G409" s="105"/>
      <c r="H409" s="106"/>
    </row>
    <row r="410" spans="1:8" ht="31.5" x14ac:dyDescent="0.25">
      <c r="A410" s="62" t="s">
        <v>108</v>
      </c>
      <c r="B410" s="72" t="s">
        <v>527</v>
      </c>
      <c r="C410" s="64" t="s">
        <v>821</v>
      </c>
      <c r="D410" s="65"/>
      <c r="E410" s="107"/>
      <c r="F410" s="107"/>
      <c r="G410" s="105"/>
      <c r="H410" s="106"/>
    </row>
    <row r="411" spans="1:8" ht="18.75" x14ac:dyDescent="0.25">
      <c r="A411" s="62" t="s">
        <v>109</v>
      </c>
      <c r="B411" s="73" t="s">
        <v>95</v>
      </c>
      <c r="C411" s="64" t="s">
        <v>821</v>
      </c>
      <c r="D411" s="65"/>
      <c r="E411" s="107"/>
      <c r="F411" s="107"/>
      <c r="G411" s="105"/>
      <c r="H411" s="106"/>
    </row>
    <row r="412" spans="1:8" ht="18.75" x14ac:dyDescent="0.25">
      <c r="A412" s="62" t="s">
        <v>110</v>
      </c>
      <c r="B412" s="108" t="s">
        <v>96</v>
      </c>
      <c r="C412" s="64" t="s">
        <v>821</v>
      </c>
      <c r="D412" s="65"/>
      <c r="E412" s="107"/>
      <c r="F412" s="107"/>
      <c r="G412" s="105"/>
      <c r="H412" s="106"/>
    </row>
    <row r="413" spans="1:8" ht="18.75" x14ac:dyDescent="0.25">
      <c r="A413" s="62" t="s">
        <v>111</v>
      </c>
      <c r="B413" s="70" t="s">
        <v>720</v>
      </c>
      <c r="C413" s="64" t="s">
        <v>821</v>
      </c>
      <c r="D413" s="65"/>
      <c r="E413" s="104"/>
      <c r="F413" s="104"/>
      <c r="G413" s="105"/>
      <c r="H413" s="106"/>
    </row>
    <row r="414" spans="1:8" ht="18.75" x14ac:dyDescent="0.25">
      <c r="A414" s="62" t="s">
        <v>112</v>
      </c>
      <c r="B414" s="70" t="s">
        <v>113</v>
      </c>
      <c r="C414" s="64" t="s">
        <v>821</v>
      </c>
      <c r="D414" s="65"/>
      <c r="E414" s="104"/>
      <c r="F414" s="104"/>
      <c r="G414" s="105"/>
      <c r="H414" s="106"/>
    </row>
    <row r="415" spans="1:8" ht="18.75" x14ac:dyDescent="0.25">
      <c r="A415" s="62" t="s">
        <v>114</v>
      </c>
      <c r="B415" s="72" t="s">
        <v>86</v>
      </c>
      <c r="C415" s="64" t="s">
        <v>821</v>
      </c>
      <c r="D415" s="65"/>
      <c r="E415" s="104"/>
      <c r="F415" s="104"/>
      <c r="G415" s="105"/>
      <c r="H415" s="106"/>
    </row>
    <row r="416" spans="1:8" ht="31.5" x14ac:dyDescent="0.25">
      <c r="A416" s="62" t="s">
        <v>721</v>
      </c>
      <c r="B416" s="72" t="s">
        <v>172</v>
      </c>
      <c r="C416" s="64" t="s">
        <v>821</v>
      </c>
      <c r="D416" s="65"/>
      <c r="E416" s="104"/>
      <c r="F416" s="104"/>
      <c r="G416" s="105"/>
      <c r="H416" s="106"/>
    </row>
    <row r="417" spans="1:10" ht="31.5" x14ac:dyDescent="0.25">
      <c r="A417" s="62" t="s">
        <v>722</v>
      </c>
      <c r="B417" s="72" t="s">
        <v>173</v>
      </c>
      <c r="C417" s="64" t="s">
        <v>821</v>
      </c>
      <c r="D417" s="65"/>
      <c r="E417" s="104"/>
      <c r="F417" s="104"/>
      <c r="G417" s="105"/>
      <c r="H417" s="106"/>
    </row>
    <row r="418" spans="1:10" ht="31.5" x14ac:dyDescent="0.25">
      <c r="A418" s="62" t="s">
        <v>723</v>
      </c>
      <c r="B418" s="72" t="s">
        <v>174</v>
      </c>
      <c r="C418" s="64" t="s">
        <v>821</v>
      </c>
      <c r="D418" s="65"/>
      <c r="E418" s="104"/>
      <c r="F418" s="104"/>
      <c r="G418" s="105"/>
      <c r="H418" s="106"/>
    </row>
    <row r="419" spans="1:10" ht="18.75" x14ac:dyDescent="0.25">
      <c r="A419" s="62" t="s">
        <v>115</v>
      </c>
      <c r="B419" s="72" t="s">
        <v>512</v>
      </c>
      <c r="C419" s="64" t="s">
        <v>821</v>
      </c>
      <c r="D419" s="65"/>
      <c r="E419" s="104"/>
      <c r="F419" s="104"/>
      <c r="G419" s="105"/>
      <c r="H419" s="106"/>
    </row>
    <row r="420" spans="1:10" ht="18.75" x14ac:dyDescent="0.25">
      <c r="A420" s="62" t="s">
        <v>116</v>
      </c>
      <c r="B420" s="72" t="s">
        <v>88</v>
      </c>
      <c r="C420" s="64" t="s">
        <v>821</v>
      </c>
      <c r="D420" s="65"/>
      <c r="E420" s="104"/>
      <c r="F420" s="104"/>
      <c r="G420" s="105"/>
      <c r="H420" s="106"/>
    </row>
    <row r="421" spans="1:10" ht="18.75" x14ac:dyDescent="0.25">
      <c r="A421" s="62" t="s">
        <v>117</v>
      </c>
      <c r="B421" s="72" t="s">
        <v>517</v>
      </c>
      <c r="C421" s="64" t="s">
        <v>821</v>
      </c>
      <c r="D421" s="65"/>
      <c r="E421" s="104"/>
      <c r="F421" s="104"/>
      <c r="G421" s="105"/>
      <c r="H421" s="106"/>
    </row>
    <row r="422" spans="1:10" ht="18.75" x14ac:dyDescent="0.25">
      <c r="A422" s="62" t="s">
        <v>118</v>
      </c>
      <c r="B422" s="72" t="s">
        <v>90</v>
      </c>
      <c r="C422" s="64" t="s">
        <v>821</v>
      </c>
      <c r="D422" s="65"/>
      <c r="E422" s="104"/>
      <c r="F422" s="104"/>
      <c r="G422" s="105"/>
      <c r="H422" s="106"/>
    </row>
    <row r="423" spans="1:10" ht="18.75" x14ac:dyDescent="0.25">
      <c r="A423" s="62" t="s">
        <v>119</v>
      </c>
      <c r="B423" s="72" t="s">
        <v>524</v>
      </c>
      <c r="C423" s="64" t="s">
        <v>821</v>
      </c>
      <c r="D423" s="65"/>
      <c r="E423" s="104"/>
      <c r="F423" s="104"/>
      <c r="G423" s="105"/>
      <c r="H423" s="106"/>
    </row>
    <row r="424" spans="1:10" ht="31.5" x14ac:dyDescent="0.25">
      <c r="A424" s="62" t="s">
        <v>120</v>
      </c>
      <c r="B424" s="72" t="s">
        <v>527</v>
      </c>
      <c r="C424" s="64" t="s">
        <v>821</v>
      </c>
      <c r="D424" s="65"/>
      <c r="E424" s="104"/>
      <c r="F424" s="104"/>
      <c r="G424" s="105"/>
      <c r="H424" s="106"/>
    </row>
    <row r="425" spans="1:10" ht="18.75" x14ac:dyDescent="0.25">
      <c r="A425" s="62" t="s">
        <v>121</v>
      </c>
      <c r="B425" s="108" t="s">
        <v>95</v>
      </c>
      <c r="C425" s="64" t="s">
        <v>821</v>
      </c>
      <c r="D425" s="65"/>
      <c r="E425" s="104"/>
      <c r="F425" s="104"/>
      <c r="G425" s="105"/>
      <c r="H425" s="106"/>
    </row>
    <row r="426" spans="1:10" ht="18.75" x14ac:dyDescent="0.25">
      <c r="A426" s="62" t="s">
        <v>122</v>
      </c>
      <c r="B426" s="108" t="s">
        <v>96</v>
      </c>
      <c r="C426" s="64" t="s">
        <v>821</v>
      </c>
      <c r="D426" s="65"/>
      <c r="E426" s="104"/>
      <c r="F426" s="104"/>
      <c r="G426" s="105"/>
      <c r="H426" s="106"/>
    </row>
    <row r="427" spans="1:10" ht="18.75" x14ac:dyDescent="0.25">
      <c r="A427" s="62" t="s">
        <v>123</v>
      </c>
      <c r="B427" s="71" t="s">
        <v>724</v>
      </c>
      <c r="C427" s="64" t="s">
        <v>821</v>
      </c>
      <c r="D427" s="65"/>
      <c r="E427" s="104"/>
      <c r="F427" s="104"/>
      <c r="G427" s="109"/>
      <c r="H427" s="106"/>
    </row>
    <row r="428" spans="1:10" ht="18.75" x14ac:dyDescent="0.25">
      <c r="A428" s="62" t="s">
        <v>124</v>
      </c>
      <c r="B428" s="71" t="s">
        <v>725</v>
      </c>
      <c r="C428" s="64" t="s">
        <v>821</v>
      </c>
      <c r="D428" s="65"/>
      <c r="E428" s="104"/>
      <c r="F428" s="104"/>
      <c r="G428" s="105"/>
      <c r="H428" s="106"/>
    </row>
    <row r="429" spans="1:10" ht="18.75" x14ac:dyDescent="0.3">
      <c r="A429" s="62" t="s">
        <v>125</v>
      </c>
      <c r="B429" s="70" t="s">
        <v>726</v>
      </c>
      <c r="C429" s="64" t="s">
        <v>821</v>
      </c>
      <c r="D429" s="65"/>
      <c r="E429" s="104"/>
      <c r="F429" s="104"/>
      <c r="G429" s="105"/>
      <c r="H429" s="106"/>
      <c r="I429" s="110"/>
      <c r="J429" s="111"/>
    </row>
    <row r="430" spans="1:10" ht="18.75" x14ac:dyDescent="0.25">
      <c r="A430" s="62" t="s">
        <v>126</v>
      </c>
      <c r="B430" s="70" t="s">
        <v>127</v>
      </c>
      <c r="C430" s="64" t="s">
        <v>821</v>
      </c>
      <c r="D430" s="65"/>
      <c r="E430" s="104"/>
      <c r="F430" s="104"/>
      <c r="G430" s="105"/>
      <c r="H430" s="106"/>
      <c r="I430" s="112"/>
    </row>
    <row r="431" spans="1:10" ht="18.75" x14ac:dyDescent="0.25">
      <c r="A431" s="62" t="s">
        <v>128</v>
      </c>
      <c r="B431" s="103" t="s">
        <v>129</v>
      </c>
      <c r="C431" s="64" t="s">
        <v>821</v>
      </c>
      <c r="D431" s="65"/>
      <c r="E431" s="104"/>
      <c r="F431" s="104"/>
      <c r="G431" s="105"/>
      <c r="H431" s="106"/>
    </row>
    <row r="432" spans="1:10" ht="18.75" x14ac:dyDescent="0.25">
      <c r="A432" s="62" t="s">
        <v>130</v>
      </c>
      <c r="B432" s="71" t="s">
        <v>131</v>
      </c>
      <c r="C432" s="64" t="s">
        <v>821</v>
      </c>
      <c r="D432" s="65"/>
      <c r="E432" s="104"/>
      <c r="F432" s="104"/>
      <c r="G432" s="105"/>
      <c r="H432" s="106"/>
    </row>
    <row r="433" spans="1:8" ht="18.75" x14ac:dyDescent="0.25">
      <c r="A433" s="62" t="s">
        <v>132</v>
      </c>
      <c r="B433" s="71" t="s">
        <v>133</v>
      </c>
      <c r="C433" s="64" t="s">
        <v>821</v>
      </c>
      <c r="D433" s="65"/>
      <c r="E433" s="104"/>
      <c r="F433" s="104"/>
      <c r="G433" s="105"/>
      <c r="H433" s="106"/>
    </row>
    <row r="434" spans="1:8" ht="18.75" x14ac:dyDescent="0.25">
      <c r="A434" s="62" t="s">
        <v>134</v>
      </c>
      <c r="B434" s="71" t="s">
        <v>727</v>
      </c>
      <c r="C434" s="64" t="s">
        <v>821</v>
      </c>
      <c r="D434" s="65"/>
      <c r="E434" s="104"/>
      <c r="F434" s="104"/>
      <c r="G434" s="105"/>
      <c r="H434" s="106"/>
    </row>
    <row r="435" spans="1:8" ht="18.75" x14ac:dyDescent="0.25">
      <c r="A435" s="62" t="s">
        <v>135</v>
      </c>
      <c r="B435" s="71" t="s">
        <v>136</v>
      </c>
      <c r="C435" s="64" t="s">
        <v>821</v>
      </c>
      <c r="D435" s="65"/>
      <c r="E435" s="104"/>
      <c r="F435" s="104"/>
      <c r="G435" s="105"/>
      <c r="H435" s="106"/>
    </row>
    <row r="436" spans="1:8" ht="18.75" x14ac:dyDescent="0.25">
      <c r="A436" s="62" t="s">
        <v>137</v>
      </c>
      <c r="B436" s="71" t="s">
        <v>138</v>
      </c>
      <c r="C436" s="64" t="s">
        <v>821</v>
      </c>
      <c r="D436" s="65"/>
      <c r="E436" s="104"/>
      <c r="F436" s="104"/>
      <c r="G436" s="105"/>
      <c r="H436" s="106"/>
    </row>
    <row r="437" spans="1:8" ht="18.75" x14ac:dyDescent="0.25">
      <c r="A437" s="62" t="s">
        <v>139</v>
      </c>
      <c r="B437" s="70" t="s">
        <v>140</v>
      </c>
      <c r="C437" s="64" t="s">
        <v>821</v>
      </c>
      <c r="D437" s="65"/>
      <c r="E437" s="104"/>
      <c r="F437" s="104"/>
      <c r="G437" s="105"/>
      <c r="H437" s="106"/>
    </row>
    <row r="438" spans="1:8" ht="31.5" x14ac:dyDescent="0.25">
      <c r="A438" s="62" t="s">
        <v>141</v>
      </c>
      <c r="B438" s="72" t="s">
        <v>142</v>
      </c>
      <c r="C438" s="64" t="s">
        <v>821</v>
      </c>
      <c r="D438" s="65"/>
      <c r="E438" s="113"/>
      <c r="F438" s="113"/>
      <c r="G438" s="105"/>
      <c r="H438" s="106"/>
    </row>
    <row r="439" spans="1:8" ht="18.75" x14ac:dyDescent="0.25">
      <c r="A439" s="62" t="s">
        <v>143</v>
      </c>
      <c r="B439" s="70" t="s">
        <v>144</v>
      </c>
      <c r="C439" s="64" t="s">
        <v>821</v>
      </c>
      <c r="D439" s="65"/>
      <c r="E439" s="113"/>
      <c r="F439" s="113"/>
      <c r="G439" s="105"/>
      <c r="H439" s="106"/>
    </row>
    <row r="440" spans="1:8" ht="31.5" x14ac:dyDescent="0.25">
      <c r="A440" s="62" t="s">
        <v>145</v>
      </c>
      <c r="B440" s="72" t="s">
        <v>146</v>
      </c>
      <c r="C440" s="64" t="s">
        <v>821</v>
      </c>
      <c r="D440" s="65"/>
      <c r="E440" s="113"/>
      <c r="F440" s="113"/>
      <c r="G440" s="105"/>
      <c r="H440" s="106"/>
    </row>
    <row r="441" spans="1:8" ht="18.75" x14ac:dyDescent="0.25">
      <c r="A441" s="62" t="s">
        <v>147</v>
      </c>
      <c r="B441" s="71" t="s">
        <v>148</v>
      </c>
      <c r="C441" s="64" t="s">
        <v>821</v>
      </c>
      <c r="D441" s="65"/>
      <c r="E441" s="104"/>
      <c r="F441" s="104"/>
      <c r="G441" s="105"/>
      <c r="H441" s="106"/>
    </row>
    <row r="442" spans="1:8" ht="19.5" thickBot="1" x14ac:dyDescent="0.3">
      <c r="A442" s="74" t="s">
        <v>149</v>
      </c>
      <c r="B442" s="114" t="s">
        <v>150</v>
      </c>
      <c r="C442" s="76" t="s">
        <v>821</v>
      </c>
      <c r="D442" s="77"/>
      <c r="E442" s="115"/>
      <c r="F442" s="115"/>
      <c r="G442" s="116"/>
      <c r="H442" s="117"/>
    </row>
    <row r="443" spans="1:8" x14ac:dyDescent="0.25">
      <c r="A443" s="56" t="s">
        <v>249</v>
      </c>
      <c r="B443" s="57" t="s">
        <v>242</v>
      </c>
      <c r="C443" s="118" t="s">
        <v>340</v>
      </c>
      <c r="D443" s="119"/>
      <c r="E443" s="120"/>
      <c r="F443" s="120"/>
      <c r="G443" s="121"/>
      <c r="H443" s="122"/>
    </row>
    <row r="444" spans="1:8" ht="47.25" x14ac:dyDescent="0.25">
      <c r="A444" s="123" t="s">
        <v>728</v>
      </c>
      <c r="B444" s="71" t="s">
        <v>729</v>
      </c>
      <c r="C444" s="76" t="s">
        <v>821</v>
      </c>
      <c r="D444" s="77"/>
      <c r="E444" s="124"/>
      <c r="F444" s="124"/>
      <c r="G444" s="125"/>
      <c r="H444" s="126"/>
    </row>
    <row r="445" spans="1:8" x14ac:dyDescent="0.25">
      <c r="A445" s="123" t="s">
        <v>252</v>
      </c>
      <c r="B445" s="70" t="s">
        <v>730</v>
      </c>
      <c r="C445" s="64" t="s">
        <v>821</v>
      </c>
      <c r="D445" s="65"/>
      <c r="E445" s="124"/>
      <c r="F445" s="124"/>
      <c r="G445" s="125"/>
      <c r="H445" s="126"/>
    </row>
    <row r="446" spans="1:8" ht="31.5" x14ac:dyDescent="0.25">
      <c r="A446" s="123" t="s">
        <v>253</v>
      </c>
      <c r="B446" s="70" t="s">
        <v>731</v>
      </c>
      <c r="C446" s="76" t="s">
        <v>821</v>
      </c>
      <c r="D446" s="77"/>
      <c r="E446" s="124"/>
      <c r="F446" s="124"/>
      <c r="G446" s="125"/>
      <c r="H446" s="126"/>
    </row>
    <row r="447" spans="1:8" x14ac:dyDescent="0.25">
      <c r="A447" s="123" t="s">
        <v>254</v>
      </c>
      <c r="B447" s="70" t="s">
        <v>732</v>
      </c>
      <c r="C447" s="76" t="s">
        <v>821</v>
      </c>
      <c r="D447" s="77"/>
      <c r="E447" s="124"/>
      <c r="F447" s="124"/>
      <c r="G447" s="125"/>
      <c r="H447" s="126"/>
    </row>
    <row r="448" spans="1:8" ht="31.5" x14ac:dyDescent="0.25">
      <c r="A448" s="123" t="s">
        <v>255</v>
      </c>
      <c r="B448" s="71" t="s">
        <v>733</v>
      </c>
      <c r="C448" s="94" t="s">
        <v>340</v>
      </c>
      <c r="D448" s="127"/>
      <c r="E448" s="124"/>
      <c r="F448" s="124"/>
      <c r="G448" s="125"/>
      <c r="H448" s="126"/>
    </row>
    <row r="449" spans="1:8" x14ac:dyDescent="0.25">
      <c r="A449" s="123" t="s">
        <v>734</v>
      </c>
      <c r="B449" s="70" t="s">
        <v>735</v>
      </c>
      <c r="C449" s="76" t="s">
        <v>821</v>
      </c>
      <c r="D449" s="77"/>
      <c r="E449" s="124"/>
      <c r="F449" s="124"/>
      <c r="G449" s="125"/>
      <c r="H449" s="126"/>
    </row>
    <row r="450" spans="1:8" x14ac:dyDescent="0.25">
      <c r="A450" s="123" t="s">
        <v>736</v>
      </c>
      <c r="B450" s="70" t="s">
        <v>737</v>
      </c>
      <c r="C450" s="76" t="s">
        <v>821</v>
      </c>
      <c r="D450" s="77"/>
      <c r="E450" s="124"/>
      <c r="F450" s="124"/>
      <c r="G450" s="125"/>
      <c r="H450" s="126"/>
    </row>
    <row r="451" spans="1:8" ht="16.5" thickBot="1" x14ac:dyDescent="0.3">
      <c r="A451" s="128" t="s">
        <v>738</v>
      </c>
      <c r="B451" s="129" t="s">
        <v>739</v>
      </c>
      <c r="C451" s="81" t="s">
        <v>821</v>
      </c>
      <c r="D451" s="82"/>
      <c r="E451" s="130"/>
      <c r="F451" s="130"/>
      <c r="G451" s="131"/>
      <c r="H451" s="132"/>
    </row>
    <row r="452" spans="1:8" x14ac:dyDescent="0.25">
      <c r="A452" s="133"/>
      <c r="B452" s="134"/>
      <c r="C452" s="135"/>
      <c r="D452" s="135"/>
      <c r="E452" s="136"/>
      <c r="F452" s="136"/>
      <c r="G452" s="137"/>
      <c r="H452" s="137"/>
    </row>
    <row r="453" spans="1:8" x14ac:dyDescent="0.25">
      <c r="A453" s="133"/>
      <c r="B453" s="134"/>
      <c r="C453" s="135"/>
      <c r="D453" s="135"/>
      <c r="E453" s="136"/>
      <c r="F453" s="136"/>
      <c r="G453" s="137"/>
      <c r="H453" s="137"/>
    </row>
    <row r="454" spans="1:8" x14ac:dyDescent="0.25">
      <c r="A454" s="221" t="s">
        <v>740</v>
      </c>
      <c r="B454" s="134"/>
      <c r="C454" s="135"/>
      <c r="D454" s="135"/>
      <c r="E454" s="136"/>
      <c r="F454" s="136"/>
      <c r="G454" s="137"/>
      <c r="H454" s="137"/>
    </row>
    <row r="455" spans="1:8" x14ac:dyDescent="0.25">
      <c r="A455" s="470" t="s">
        <v>741</v>
      </c>
      <c r="B455" s="470"/>
      <c r="C455" s="470"/>
      <c r="D455" s="470"/>
      <c r="E455" s="470"/>
      <c r="F455" s="470"/>
      <c r="G455" s="470"/>
      <c r="H455" s="470"/>
    </row>
    <row r="456" spans="1:8" x14ac:dyDescent="0.25">
      <c r="A456" s="470" t="s">
        <v>742</v>
      </c>
      <c r="B456" s="470"/>
      <c r="C456" s="470"/>
      <c r="D456" s="470"/>
      <c r="E456" s="470"/>
      <c r="F456" s="470"/>
      <c r="G456" s="470"/>
      <c r="H456" s="470"/>
    </row>
    <row r="457" spans="1:8" x14ac:dyDescent="0.25">
      <c r="A457" s="470" t="s">
        <v>743</v>
      </c>
      <c r="B457" s="470"/>
      <c r="C457" s="470"/>
      <c r="D457" s="470"/>
      <c r="E457" s="470"/>
      <c r="F457" s="470"/>
      <c r="G457" s="470"/>
      <c r="H457" s="470"/>
    </row>
    <row r="458" spans="1:8" ht="26.25" customHeight="1" x14ac:dyDescent="0.25">
      <c r="A458" s="449" t="s">
        <v>744</v>
      </c>
      <c r="B458" s="449"/>
      <c r="C458" s="449"/>
      <c r="D458" s="449"/>
      <c r="E458" s="449"/>
      <c r="F458" s="449"/>
      <c r="G458" s="449"/>
      <c r="H458" s="449"/>
    </row>
    <row r="459" spans="1:8" x14ac:dyDescent="0.25">
      <c r="A459" s="462" t="s">
        <v>745</v>
      </c>
      <c r="B459" s="462"/>
      <c r="C459" s="462"/>
      <c r="D459" s="462"/>
      <c r="E459" s="462"/>
      <c r="F459" s="462"/>
      <c r="G459" s="462"/>
      <c r="H459" s="462"/>
    </row>
  </sheetData>
  <customSheetViews>
    <customSheetView guid="{500C2F4F-1743-499A-A051-20565DBF52B2}" scale="90" showPageBreaks="1" printArea="1" view="pageBreakPreview">
      <selection activeCell="K13" sqref="K13"/>
      <pageMargins left="0.78740157480314965" right="0.39370078740157483" top="0.78740157480314965" bottom="0.78740157480314965" header="0.31496062992125984" footer="0.31496062992125984"/>
      <pageSetup paperSize="9" scale="80" fitToHeight="5" orientation="landscape" r:id="rId1"/>
    </customSheetView>
  </customSheetViews>
  <mergeCells count="28">
    <mergeCell ref="A459:H459"/>
    <mergeCell ref="D19:E19"/>
    <mergeCell ref="F19:G19"/>
    <mergeCell ref="H19:H20"/>
    <mergeCell ref="D370:E370"/>
    <mergeCell ref="F370:G370"/>
    <mergeCell ref="H370:H371"/>
    <mergeCell ref="A373:B373"/>
    <mergeCell ref="A455:H455"/>
    <mergeCell ref="A456:H456"/>
    <mergeCell ref="A457:H457"/>
    <mergeCell ref="A22:H22"/>
    <mergeCell ref="A166:H166"/>
    <mergeCell ref="A318:H318"/>
    <mergeCell ref="A368:H369"/>
    <mergeCell ref="A370:A371"/>
    <mergeCell ref="A18:H18"/>
    <mergeCell ref="A458:H458"/>
    <mergeCell ref="A6:H7"/>
    <mergeCell ref="A9:B9"/>
    <mergeCell ref="A12:B12"/>
    <mergeCell ref="A14:B14"/>
    <mergeCell ref="A15:B15"/>
    <mergeCell ref="B370:B371"/>
    <mergeCell ref="C370:C371"/>
    <mergeCell ref="A19:A20"/>
    <mergeCell ref="B19:B20"/>
    <mergeCell ref="C19:C20"/>
  </mergeCells>
  <pageMargins left="0.78740157480314965" right="0.39370078740157483" top="0.78740157480314965" bottom="0.78740157480314965" header="0.31496062992125984" footer="0.31496062992125984"/>
  <pageSetup paperSize="9" scale="80" fitToHeight="5" orientation="landscape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10</vt:i4>
      </vt:variant>
      <vt:variant>
        <vt:lpstr>Именованные диапазоны</vt:lpstr>
      </vt:variant>
      <vt:variant>
        <vt:i4>10</vt:i4>
      </vt:variant>
    </vt:vector>
  </HeadingPairs>
  <TitlesOfParts>
    <vt:vector size="20" baseType="lpstr">
      <vt:lpstr>1Ф</vt:lpstr>
      <vt:lpstr>2 Осв</vt:lpstr>
      <vt:lpstr>3 ОС</vt:lpstr>
      <vt:lpstr>4 Пп</vt:lpstr>
      <vt:lpstr>5Вв</vt:lpstr>
      <vt:lpstr>6Вы</vt:lpstr>
      <vt:lpstr>7Кпкз</vt:lpstr>
      <vt:lpstr>8Расш</vt:lpstr>
      <vt:lpstr>9Фп</vt:lpstr>
      <vt:lpstr>Форма 20 исп.фин.плана </vt:lpstr>
      <vt:lpstr>'1Ф'!Область_печати</vt:lpstr>
      <vt:lpstr>'2 Осв'!Область_печати</vt:lpstr>
      <vt:lpstr>'3 ОС'!Область_печати</vt:lpstr>
      <vt:lpstr>'4 Пп'!Область_печати</vt:lpstr>
      <vt:lpstr>'5Вв'!Область_печати</vt:lpstr>
      <vt:lpstr>'6Вы'!Область_печати</vt:lpstr>
      <vt:lpstr>'7Кпкз'!Область_печати</vt:lpstr>
      <vt:lpstr>'8Расш'!Область_печати</vt:lpstr>
      <vt:lpstr>'9Фп'!Область_печати</vt:lpstr>
      <vt:lpstr>'Форма 20 исп.фин.плана '!Область_печати</vt:lpstr>
    </vt:vector>
  </TitlesOfParts>
  <Company>Datanium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--</cp:lastModifiedBy>
  <cp:lastPrinted>2022-05-12T06:25:58Z</cp:lastPrinted>
  <dcterms:created xsi:type="dcterms:W3CDTF">2009-07-27T10:10:26Z</dcterms:created>
  <dcterms:modified xsi:type="dcterms:W3CDTF">2023-02-15T09:20:36Z</dcterms:modified>
</cp:coreProperties>
</file>